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firstSheet="8" activeTab="10"/>
  </bookViews>
  <sheets>
    <sheet name="RENDIMENTOS 2015" sheetId="1" r:id="rId1"/>
    <sheet name="SALDOS 2015" sheetId="2" r:id="rId2"/>
    <sheet name="RENDIMENTOS 2016" sheetId="3" r:id="rId3"/>
    <sheet name="SALDOS 2016" sheetId="4" r:id="rId4"/>
    <sheet name="RENDIMENTOS 2017" sheetId="5" r:id="rId5"/>
    <sheet name="SALDOS 2017" sheetId="6" r:id="rId6"/>
    <sheet name="RENDIMENTOS 2018" sheetId="7" r:id="rId7"/>
    <sheet name="SALDOS 2018" sheetId="8" r:id="rId8"/>
    <sheet name="RENDIMENTOS 2019" sheetId="9" r:id="rId9"/>
    <sheet name="Planilha3" sheetId="10" r:id="rId10"/>
    <sheet name="RENDIMENTOS 2020 (2)" sheetId="11" r:id="rId11"/>
  </sheets>
  <definedNames/>
  <calcPr fullCalcOnLoad="1"/>
</workbook>
</file>

<file path=xl/sharedStrings.xml><?xml version="1.0" encoding="utf-8"?>
<sst xmlns="http://schemas.openxmlformats.org/spreadsheetml/2006/main" count="462" uniqueCount="118">
  <si>
    <t>FUNDOS DE INVESTIMENTOS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</si>
  <si>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</si>
  <si>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</si>
  <si>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</si>
  <si>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</si>
  <si>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</si>
  <si>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</si>
  <si>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</si>
  <si>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</si>
  <si>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</si>
  <si>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</si>
  <si>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</si>
  <si>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</si>
  <si>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Acumul.</t>
  </si>
  <si>
    <t>CAIXA FI AÇÕES BRASIL IBX-50</t>
  </si>
  <si>
    <t>CAIXA FI Brasil Ref. DI Longo Prazo</t>
  </si>
  <si>
    <t>CAIXA FI Brasil Títulos Públicos RF LP</t>
  </si>
  <si>
    <t>CAIXA RS Títulos Públicos RF LP (39-0)</t>
  </si>
  <si>
    <t>CAIXA RS Títulos Públicos RF LP (40-4)</t>
  </si>
  <si>
    <t>CAIXA BRASIL IRF-M 1 FI  TP RF (39-0)</t>
  </si>
  <si>
    <t>CAIXA BRASIL IRF-M 1 FI  TP RF (40-4)</t>
  </si>
  <si>
    <t>CX FI BRASIL IMA-B 5 TP RF LP</t>
  </si>
  <si>
    <t>CAIXA FI BRASIL IDKA IPCA 2A RF LP</t>
  </si>
  <si>
    <t>CAIXA FI BRASIL IRF-M RF LP  (39-0)</t>
  </si>
  <si>
    <t>CAIXA FI BRASIL IRF-M RF LP  (40-4)</t>
  </si>
  <si>
    <t>TOTAL CAIXA:</t>
  </si>
  <si>
    <t>BANRISUL PREV.MUNIC. II FI RF LP</t>
  </si>
  <si>
    <t>BANRISUL PREV.MUNIC. II FI RF LP (TA)</t>
  </si>
  <si>
    <t>BANRISUL FOCO IRF-M 1 FI RF</t>
  </si>
  <si>
    <t>BANRISUL FOCO IDKA IPCA 2A</t>
  </si>
  <si>
    <t>BANRISUL FOCO IDKA IPCA 2A (TA)</t>
  </si>
  <si>
    <t>BANRISUL PREV. MUNIC. III FI RF LP</t>
  </si>
  <si>
    <t>*(BANRISUL PREV MUN FI RF LP)</t>
  </si>
  <si>
    <t>TOTAL BANRISUL:</t>
  </si>
  <si>
    <t>BB PREVIDENCIÁRIO RF IDKA 2 TP FI</t>
  </si>
  <si>
    <t>BB PREVIDENC. IMA Geral Ex – C TP  FI</t>
  </si>
  <si>
    <t>BB PREVIDENCIÁRIO RF IMA-B</t>
  </si>
  <si>
    <t>TOTAL BANCO DO BRASIL:</t>
  </si>
  <si>
    <t>CAIXA FI RS Títulos Públicos RF LP (39-0)</t>
  </si>
  <si>
    <t>CAIXA FI RS Títulos Públicos RF LP (40-4)</t>
  </si>
  <si>
    <t>CAIXA FI BRASIL IRF-M 1 TP RF (39-0)</t>
  </si>
  <si>
    <t>CAIXA FI BRASIL IRF-M 1 TP RF (40-4)</t>
  </si>
  <si>
    <t>CAIXA FI BRASIL IDKA IPCA 2A RF</t>
  </si>
  <si>
    <t>BANRISUL PREV.MUNIC. II FI RF (TX. AD.)</t>
  </si>
  <si>
    <t>BANRISUL F.  IDKA IPCA 2A (TA)</t>
  </si>
  <si>
    <t>BB PREVIDENC. RF IDKA 2 TP FI</t>
  </si>
  <si>
    <t>CAIXA FI BRASIL IRF-M RF LP (39-0)</t>
  </si>
  <si>
    <t>CAIXA FI BRASIL IRF-M RF LP (40-4)</t>
  </si>
  <si>
    <t>BANRISUL PREV.MUNIC. III FI RF LP</t>
  </si>
  <si>
    <t>BB PREVIDENCÍARIO  RF TP  IX FI (TA)</t>
  </si>
  <si>
    <t>BB PREVIDENCIÁRIO RF IMA-B 5 LP FIC FI</t>
  </si>
  <si>
    <t>CAIXA  BRASIL IMA-B 5 TP RF LP</t>
  </si>
  <si>
    <t>CAIXA BRASIL 2016  IV TP RF (39-0)</t>
  </si>
  <si>
    <t>CAIXA BRASIL 2016  IV TP RF (40-4)</t>
  </si>
  <si>
    <t xml:space="preserve">BB PREVIDENC. RF IRF-M1 TP FIC FI  </t>
  </si>
  <si>
    <t>BB PREVIDENC. RF IRF-M1 TP FIC FI  (TA)</t>
  </si>
  <si>
    <t>CAIXA BRASIL 2016 V TP RF (39-0)</t>
  </si>
  <si>
    <t>BB PREVIDENCIÁRIO  RF TP  IX FI (TA)</t>
  </si>
  <si>
    <t>CAIXA BRASIL 2018 II TP RF (40-4)</t>
  </si>
  <si>
    <t>CAIXA BRASIL 2016  I TP RF (40-4)</t>
  </si>
  <si>
    <t xml:space="preserve">BB PREVIDENC. RF IRF-M 1 TP FIC FI  </t>
  </si>
  <si>
    <t>BB PREVIDENC. RF IRF-M 1 TP FIC FI  (TA)</t>
  </si>
  <si>
    <t>CAIXA BRASIL 2016 VI TP RF (40-4)</t>
  </si>
  <si>
    <t>BB PREVIDENCIÁRIO RF PERFIL FIC FI</t>
  </si>
  <si>
    <t>BB PREVIDENCIÁRIO RF PERFIL FIC FI (TA)</t>
  </si>
  <si>
    <t>CAIXA FI BRASIL IMA-B TP RF LP (39-0)</t>
  </si>
  <si>
    <t>CAIXA FI BRASIL IMA-B  TP RF LP (40-4)</t>
  </si>
  <si>
    <t xml:space="preserve">CAIXA NOVO BRASIL IMA-B RF LP </t>
  </si>
  <si>
    <t>CAIXA FI BRASIL IMA-B TP RF LP (40-4)</t>
  </si>
  <si>
    <t>CAIXA NOVO BRASIL IMA-B FIC RF LP</t>
  </si>
  <si>
    <t>TOTAL GERAL:</t>
  </si>
  <si>
    <t>TOTAL GERAL P.L.:</t>
  </si>
  <si>
    <t>BB PREVIDENCIÁRIO RF IDKA 2 TP FI (TA)</t>
  </si>
  <si>
    <t>BB PREVIDENC. RF IDKA 2 TP FI (TA)</t>
  </si>
  <si>
    <t>CAIXA BRASIL IMA GERAL TP FI RF LP</t>
  </si>
  <si>
    <t xml:space="preserve">BB PREVIDENCIÁRIO RF IMA GERAL EX-C </t>
  </si>
  <si>
    <t>CAIXA BRASIL IRF-M TP FI RF LP (39-0)</t>
  </si>
  <si>
    <t>BB PREVIDENCIÁRIO RF IMA GERAL EX-C</t>
  </si>
  <si>
    <t>CAIXA BRASIL IRF-M TP FI RF LP</t>
  </si>
  <si>
    <t>BB PREVIDENCIÁRIO RF IRF-M TP</t>
  </si>
  <si>
    <t>CAIXA BRASIL 2018 II TP RF (39-0)</t>
  </si>
  <si>
    <t>CAIXA FI Brasil Ref. DI Longo Prazo (39-0)</t>
  </si>
  <si>
    <t>CAIXA FI Brasil Ref. DI Longo Prazo (40-4)</t>
  </si>
  <si>
    <t>CAIXA BRASIL IMA GERAL TP RF LP (39-0)</t>
  </si>
  <si>
    <t>CAIXA BRASIL IMA GERAL TP RF LP (40-4)</t>
  </si>
  <si>
    <t>BANRISUL FOCO IRF-M RF LP</t>
  </si>
  <si>
    <t>CAIXA FI RS TP RF LP (39-0)</t>
  </si>
  <si>
    <t>FIC FI CAPITAL PROT. BR IBOVESPA II</t>
  </si>
  <si>
    <t>CAIXA FI RS TP RF LP (71.035-5)</t>
  </si>
  <si>
    <t>CAIXA BRASIL DISPONIBILIDADES RF (39-0)</t>
  </si>
  <si>
    <t>CAIXA BRASIL DISPONIBILIDADES RF (40-4)</t>
  </si>
  <si>
    <t>BB PREVIDENCIÁRIO RF ALOCAÇÃO ATIVA FIC FI</t>
  </si>
  <si>
    <t>CAIXA BRASIL IRF-M 1 TP RF (40-4)</t>
  </si>
  <si>
    <t>CAIXA BRASIL IRF-M 1 TP RF (39-0)</t>
  </si>
  <si>
    <t>CAIXA RS TP RF LP (71.035-5)</t>
  </si>
  <si>
    <t>CAIXA RS TP RF LP (39-0)</t>
  </si>
  <si>
    <t>CAIXA BRASIL IRF-M 1+ TP RF LP (39-0)</t>
  </si>
  <si>
    <t>CAIXA BRASIL IRF-M 1+  TP RF LP (39-0)</t>
  </si>
  <si>
    <t>RELATÓRIO DA CARTEIRA DE INVESTIMENTOS DO EXERCÍCIO DE 2018</t>
  </si>
  <si>
    <t>RELATÓRIO DOS RENDIMENTOS DA CARTEIRA DE INVESTIMENTO DO EXERCÍCIO DE 2018</t>
  </si>
  <si>
    <t xml:space="preserve">BB PREVIDENCIÁRIO RF IRF-M 1 TP FIC FI  </t>
  </si>
  <si>
    <t>BB PREVIDENCIÁRIO RF IRF-M 1 TP FIC FI  (TA)</t>
  </si>
  <si>
    <t>BB PREVIDENCÍARIO RF TP  IX FI (TA)</t>
  </si>
  <si>
    <t>BB PREVIDENCIÁRIO RF TP  IX FI (TA)</t>
  </si>
  <si>
    <t>CAIXA BRASIL IMA-B 5 TP RF LP (39-0)</t>
  </si>
  <si>
    <t>CAIXA BRASIL IMA-B 5+TP RF LP (39-0)</t>
  </si>
  <si>
    <t>BB PREVIDENCIÁRIO RF IMA-B 5 LP FIC FI (T.A.)</t>
  </si>
  <si>
    <t>BB PREVIDENCIÁRIO RF CRÉDITO PRIVADO IPCA III</t>
  </si>
  <si>
    <t>RELATÓRIO DOS RENDIMENTOS DA CARTEIRA DE INVESTIMENTO DO EXERCÍCIO DE 2019</t>
  </si>
  <si>
    <t>CAIXA BRASIL IMA-B TP RF LP (39-0)</t>
  </si>
  <si>
    <t xml:space="preserve">BB PREVIDENCIÁRIO RF PERFIL FIC FI </t>
  </si>
  <si>
    <t>BB PREVIDENCIÁRIO RF IRF-M 1 TP FIC FI  (T.A.)</t>
  </si>
  <si>
    <t>CAIXA BRASIL GESTÃO ESTRATÉGICA RF FIC FI</t>
  </si>
  <si>
    <t>CAIXA BRASIL ESTRATÉGICA RF FIC FI</t>
  </si>
  <si>
    <t>CAPITAL PROTEGIDO BRASIL IBOVESPA II MULTIM.</t>
  </si>
  <si>
    <t>RELATÓRIO DA CARTEIRA DE INVESTIMENTOS DO EXERCÍCIO DE 2020</t>
  </si>
  <si>
    <t>BB PREVIDENCIÁRIO RF RETORNO TOTAL</t>
  </si>
  <si>
    <t>CAIXA FIC BRASIL ESTRATEGIA LIVRE 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</si>
</sst>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#,##0.00;[Green]\-#,##0.00"/>
  </numFmts>
  <fonts count="64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6"/>
      <name val="Times New Roman"/>
      <family val="1"/>
    </font>
    <font>
      <b/>
      <sz val="8"/>
      <color indexed="62"/>
      <name val="Times New Roman"/>
      <family val="1"/>
    </font>
    <font>
      <b/>
      <sz val="9"/>
      <name val="Times New Roman"/>
      <family val="1"/>
    </font>
    <font>
      <b/>
      <sz val="9"/>
      <color indexed="6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2"/>
      <name val="Calibri"/>
      <family val="2"/>
    </font>
    <font>
      <sz val="14"/>
      <color indexed="54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8"/>
      <color indexed="50"/>
      <name val="Times New Roman"/>
      <family val="1"/>
    </font>
    <font>
      <b/>
      <sz val="8"/>
      <color indexed="54"/>
      <name val="Times New Roman"/>
      <family val="1"/>
    </font>
    <font>
      <b/>
      <sz val="8"/>
      <color indexed="57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9"/>
      <color indexed="57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8"/>
      <color theme="6" tint="-0.24997000396251678"/>
      <name val="Times New Roman"/>
      <family val="1"/>
    </font>
    <font>
      <b/>
      <sz val="8"/>
      <color theme="4" tint="-0.24997000396251678"/>
      <name val="Times New Roman"/>
      <family val="1"/>
    </font>
    <font>
      <b/>
      <sz val="8"/>
      <color theme="3"/>
      <name val="Times New Roman"/>
      <family val="1"/>
    </font>
    <font>
      <b/>
      <sz val="8"/>
      <color rgb="FF00B050"/>
      <name val="Times New Roman"/>
      <family val="1"/>
    </font>
    <font>
      <b/>
      <sz val="9"/>
      <color theme="3"/>
      <name val="Times New Roman"/>
      <family val="1"/>
    </font>
    <font>
      <sz val="10"/>
      <color theme="2" tint="-0.4999699890613556"/>
      <name val="Arial"/>
      <family val="2"/>
    </font>
    <font>
      <b/>
      <sz val="9"/>
      <color theme="2" tint="-0.4999699890613556"/>
      <name val="Times New Roman"/>
      <family val="1"/>
    </font>
    <font>
      <b/>
      <sz val="9"/>
      <color theme="2" tint="-0.7499799728393555"/>
      <name val="Times New Roman"/>
      <family val="1"/>
    </font>
    <font>
      <b/>
      <sz val="9"/>
      <color rgb="FF00B050"/>
      <name val="Times New Roman"/>
      <family val="1"/>
    </font>
    <font>
      <b/>
      <sz val="9"/>
      <color theme="4" tint="-0.4999699890613556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0" fontId="2" fillId="0" borderId="10" xfId="0" applyNumberFormat="1" applyFont="1" applyBorder="1" applyAlignment="1">
      <alignment horizontal="right"/>
    </xf>
    <xf numFmtId="40" fontId="3" fillId="0" borderId="10" xfId="0" applyNumberFormat="1" applyFont="1" applyBorder="1" applyAlignment="1">
      <alignment horizontal="right"/>
    </xf>
    <xf numFmtId="40" fontId="2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0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40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0" fontId="0" fillId="0" borderId="0" xfId="0" applyNumberFormat="1" applyAlignment="1">
      <alignment/>
    </xf>
    <xf numFmtId="40" fontId="52" fillId="0" borderId="10" xfId="0" applyNumberFormat="1" applyFont="1" applyBorder="1" applyAlignment="1">
      <alignment/>
    </xf>
    <xf numFmtId="40" fontId="52" fillId="0" borderId="10" xfId="0" applyNumberFormat="1" applyFont="1" applyBorder="1" applyAlignment="1">
      <alignment horizontal="right"/>
    </xf>
    <xf numFmtId="164" fontId="53" fillId="0" borderId="10" xfId="0" applyNumberFormat="1" applyFont="1" applyBorder="1" applyAlignment="1">
      <alignment horizontal="right"/>
    </xf>
    <xf numFmtId="40" fontId="54" fillId="0" borderId="10" xfId="0" applyNumberFormat="1" applyFont="1" applyBorder="1" applyAlignment="1">
      <alignment horizontal="right"/>
    </xf>
    <xf numFmtId="40" fontId="54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 horizontal="right"/>
    </xf>
    <xf numFmtId="39" fontId="55" fillId="0" borderId="10" xfId="0" applyNumberFormat="1" applyFont="1" applyBorder="1" applyAlignment="1">
      <alignment horizontal="right"/>
    </xf>
    <xf numFmtId="39" fontId="5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40" fontId="6" fillId="0" borderId="10" xfId="0" applyNumberFormat="1" applyFont="1" applyBorder="1" applyAlignment="1">
      <alignment horizontal="right"/>
    </xf>
    <xf numFmtId="40" fontId="56" fillId="0" borderId="10" xfId="0" applyNumberFormat="1" applyFont="1" applyBorder="1" applyAlignment="1">
      <alignment horizontal="right"/>
    </xf>
    <xf numFmtId="40" fontId="6" fillId="0" borderId="10" xfId="0" applyNumberFormat="1" applyFont="1" applyBorder="1" applyAlignment="1">
      <alignment/>
    </xf>
    <xf numFmtId="40" fontId="56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40" fontId="58" fillId="0" borderId="10" xfId="0" applyNumberFormat="1" applyFont="1" applyBorder="1" applyAlignment="1">
      <alignment horizontal="right"/>
    </xf>
    <xf numFmtId="40" fontId="59" fillId="0" borderId="10" xfId="0" applyNumberFormat="1" applyFont="1" applyBorder="1" applyAlignment="1">
      <alignment horizontal="right"/>
    </xf>
    <xf numFmtId="40" fontId="59" fillId="0" borderId="10" xfId="0" applyNumberFormat="1" applyFont="1" applyBorder="1" applyAlignment="1">
      <alignment/>
    </xf>
    <xf numFmtId="40" fontId="59" fillId="33" borderId="10" xfId="0" applyNumberFormat="1" applyFont="1" applyFill="1" applyBorder="1" applyAlignment="1">
      <alignment horizontal="right"/>
    </xf>
    <xf numFmtId="164" fontId="60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center"/>
    </xf>
    <xf numFmtId="39" fontId="6" fillId="33" borderId="10" xfId="0" applyNumberFormat="1" applyFont="1" applyFill="1" applyBorder="1" applyAlignment="1">
      <alignment horizontal="right"/>
    </xf>
    <xf numFmtId="0" fontId="7" fillId="16" borderId="10" xfId="0" applyFont="1" applyFill="1" applyBorder="1" applyAlignment="1">
      <alignment horizontal="center"/>
    </xf>
    <xf numFmtId="40" fontId="56" fillId="16" borderId="10" xfId="0" applyNumberFormat="1" applyFont="1" applyFill="1" applyBorder="1" applyAlignment="1">
      <alignment horizontal="right"/>
    </xf>
    <xf numFmtId="40" fontId="59" fillId="16" borderId="10" xfId="0" applyNumberFormat="1" applyFont="1" applyFill="1" applyBorder="1" applyAlignment="1">
      <alignment horizontal="right"/>
    </xf>
    <xf numFmtId="0" fontId="6" fillId="16" borderId="10" xfId="0" applyFont="1" applyFill="1" applyBorder="1" applyAlignment="1">
      <alignment horizontal="center"/>
    </xf>
    <xf numFmtId="40" fontId="6" fillId="16" borderId="10" xfId="0" applyNumberFormat="1" applyFont="1" applyFill="1" applyBorder="1" applyAlignment="1">
      <alignment horizontal="right"/>
    </xf>
    <xf numFmtId="0" fontId="61" fillId="16" borderId="10" xfId="0" applyFont="1" applyFill="1" applyBorder="1" applyAlignment="1">
      <alignment horizontal="center"/>
    </xf>
    <xf numFmtId="164" fontId="61" fillId="16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164" fontId="60" fillId="0" borderId="10" xfId="0" applyNumberFormat="1" applyFont="1" applyBorder="1" applyAlignment="1">
      <alignment/>
    </xf>
    <xf numFmtId="40" fontId="6" fillId="33" borderId="10" xfId="0" applyNumberFormat="1" applyFont="1" applyFill="1" applyBorder="1" applyAlignment="1">
      <alignment horizontal="right"/>
    </xf>
    <xf numFmtId="0" fontId="62" fillId="16" borderId="10" xfId="0" applyFont="1" applyFill="1" applyBorder="1" applyAlignment="1">
      <alignment horizontal="center"/>
    </xf>
    <xf numFmtId="164" fontId="62" fillId="16" borderId="10" xfId="0" applyNumberFormat="1" applyFont="1" applyFill="1" applyBorder="1" applyAlignment="1">
      <alignment horizontal="right"/>
    </xf>
    <xf numFmtId="164" fontId="62" fillId="16" borderId="10" xfId="0" applyNumberFormat="1" applyFont="1" applyFill="1" applyBorder="1" applyAlignment="1">
      <alignment/>
    </xf>
    <xf numFmtId="43" fontId="9" fillId="33" borderId="10" xfId="60" applyFont="1" applyFill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63" fillId="0" borderId="10" xfId="0" applyNumberFormat="1" applyFont="1" applyBorder="1" applyAlignment="1">
      <alignment horizontal="right"/>
    </xf>
    <xf numFmtId="0" fontId="8" fillId="14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00B050"/>
      <rgbColor rgb="00003300"/>
      <rgbColor rgb="00333300"/>
      <rgbColor rgb="00984806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5">
      <selection activeCell="O40" sqref="O40"/>
    </sheetView>
  </sheetViews>
  <sheetFormatPr defaultColWidth="11.57421875" defaultRowHeight="12.75"/>
  <cols>
    <col min="1" max="1" width="32.7109375" style="0" customWidth="1"/>
    <col min="2" max="2" width="9.8515625" style="0" customWidth="1"/>
    <col min="3" max="3" width="8.8515625" style="0" customWidth="1"/>
    <col min="4" max="5" width="9.140625" style="0" customWidth="1"/>
    <col min="6" max="6" width="9.28125" style="0" customWidth="1"/>
    <col min="7" max="8" width="9.00390625" style="0" customWidth="1"/>
    <col min="9" max="9" width="9.140625" style="0" customWidth="1"/>
    <col min="10" max="10" width="8.57421875" style="0" customWidth="1"/>
    <col min="11" max="12" width="8.421875" style="0" customWidth="1"/>
    <col min="13" max="13" width="9.140625" style="0" customWidth="1"/>
    <col min="14" max="14" width="10.140625" style="0" customWidth="1"/>
  </cols>
  <sheetData>
    <row r="1" spans="1:14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</row>
    <row r="2" spans="1:14" ht="12.75">
      <c r="A2" s="1" t="s">
        <v>69</v>
      </c>
      <c r="B2" s="2">
        <v>91226.61</v>
      </c>
      <c r="C2" s="2">
        <v>18324.55</v>
      </c>
      <c r="D2" s="2">
        <v>1874.65</v>
      </c>
      <c r="E2" s="2">
        <v>76282.58</v>
      </c>
      <c r="F2" s="2">
        <v>78243.01</v>
      </c>
      <c r="G2" s="2">
        <v>-7279.06</v>
      </c>
      <c r="H2" s="2">
        <v>-34786.47</v>
      </c>
      <c r="I2" s="2">
        <v>-87212.13</v>
      </c>
      <c r="J2" s="2">
        <v>-20963.42</v>
      </c>
      <c r="K2" s="2">
        <v>40656.29</v>
      </c>
      <c r="L2" s="2">
        <v>8571.11</v>
      </c>
      <c r="M2" s="2">
        <v>8482.81</v>
      </c>
      <c r="N2" s="2">
        <f>SUM(B2:M2)</f>
        <v>173420.53000000003</v>
      </c>
    </row>
    <row r="3" spans="1:14" ht="12.75">
      <c r="A3" s="1" t="s">
        <v>65</v>
      </c>
      <c r="B3" s="2">
        <v>26354.4</v>
      </c>
      <c r="C3" s="2">
        <v>4509.99</v>
      </c>
      <c r="D3" s="3">
        <v>-2819.58</v>
      </c>
      <c r="E3" s="2">
        <v>21602.69</v>
      </c>
      <c r="F3" s="4">
        <v>23068.41</v>
      </c>
      <c r="G3" s="4">
        <v>-3992.05</v>
      </c>
      <c r="H3" s="4">
        <v>-8016.57</v>
      </c>
      <c r="I3" s="4">
        <v>-31349.84</v>
      </c>
      <c r="J3" s="4">
        <v>-9722.42</v>
      </c>
      <c r="K3" s="4">
        <v>11605.19</v>
      </c>
      <c r="L3" s="4">
        <v>956.46</v>
      </c>
      <c r="M3" s="4">
        <v>1387.89</v>
      </c>
      <c r="N3" s="2">
        <f>SUM(B3:M3)</f>
        <v>33584.57</v>
      </c>
    </row>
    <row r="4" spans="1:14" ht="12.75">
      <c r="A4" s="1" t="s">
        <v>68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-16819.89</v>
      </c>
      <c r="I4" s="2">
        <v>-44388.37</v>
      </c>
      <c r="J4" s="2">
        <v>4191.47</v>
      </c>
      <c r="K4" s="2">
        <v>5440.93</v>
      </c>
      <c r="L4" s="2">
        <v>2422.68</v>
      </c>
      <c r="M4" s="2">
        <v>3515.46</v>
      </c>
      <c r="N4" s="2">
        <f>SUM(B4:M4)</f>
        <v>-45637.72</v>
      </c>
    </row>
    <row r="5" spans="1:14" ht="12.75">
      <c r="A5" s="1" t="s">
        <v>15</v>
      </c>
      <c r="B5" s="2">
        <v>43408.4</v>
      </c>
      <c r="C5" s="2">
        <v>40356.8</v>
      </c>
      <c r="D5" s="2">
        <v>50743.17</v>
      </c>
      <c r="E5" s="2">
        <v>47806.28</v>
      </c>
      <c r="F5" s="2">
        <v>49022.27</v>
      </c>
      <c r="G5" s="2">
        <v>53978.77</v>
      </c>
      <c r="H5" s="2">
        <v>64576.55</v>
      </c>
      <c r="I5" s="2">
        <v>70758.86</v>
      </c>
      <c r="J5" s="2">
        <v>73677.76</v>
      </c>
      <c r="K5" s="2">
        <v>74059.76</v>
      </c>
      <c r="L5" s="2">
        <v>70844.5</v>
      </c>
      <c r="M5" s="2">
        <v>78675.76</v>
      </c>
      <c r="N5" s="2">
        <f aca="true" t="shared" si="0" ref="N5:N20">SUM(B5:M5)</f>
        <v>717908.88</v>
      </c>
    </row>
    <row r="6" spans="1:14" ht="12.75">
      <c r="A6" s="1" t="s">
        <v>16</v>
      </c>
      <c r="B6" s="2">
        <v>24916.08</v>
      </c>
      <c r="C6" s="2">
        <v>20888.74</v>
      </c>
      <c r="D6" s="2">
        <v>25659.38</v>
      </c>
      <c r="E6" s="2">
        <v>24725.85</v>
      </c>
      <c r="F6" s="2">
        <v>27600.41</v>
      </c>
      <c r="G6" s="2">
        <v>27891.28</v>
      </c>
      <c r="H6" s="2">
        <v>33956.87</v>
      </c>
      <c r="I6" s="2">
        <v>29034.51</v>
      </c>
      <c r="J6" s="2">
        <v>27769.83</v>
      </c>
      <c r="K6" s="2">
        <v>29722.44</v>
      </c>
      <c r="L6" s="2">
        <v>8368.56</v>
      </c>
      <c r="M6" s="2">
        <v>9374.22</v>
      </c>
      <c r="N6" s="2">
        <f t="shared" si="0"/>
        <v>289908.17</v>
      </c>
    </row>
    <row r="7" spans="1:14" ht="12.75">
      <c r="A7" s="1" t="s">
        <v>17</v>
      </c>
      <c r="B7" s="2">
        <v>32021.44</v>
      </c>
      <c r="C7" s="2">
        <v>26972.24</v>
      </c>
      <c r="D7" s="2">
        <v>32027.36</v>
      </c>
      <c r="E7" s="2">
        <v>30265.63</v>
      </c>
      <c r="F7" s="2">
        <v>35102.86</v>
      </c>
      <c r="G7" s="2">
        <v>35527.71</v>
      </c>
      <c r="H7" s="2">
        <v>43382.1</v>
      </c>
      <c r="I7" s="2">
        <v>37021.26</v>
      </c>
      <c r="J7" s="2">
        <v>27158.2</v>
      </c>
      <c r="K7" s="2">
        <v>22763.44</v>
      </c>
      <c r="L7" s="2">
        <v>21544.87</v>
      </c>
      <c r="M7" s="2">
        <v>24034.06</v>
      </c>
      <c r="N7" s="2">
        <f t="shared" si="0"/>
        <v>367821.17000000004</v>
      </c>
    </row>
    <row r="8" spans="1:14" ht="12.75">
      <c r="A8" s="1" t="s">
        <v>18</v>
      </c>
      <c r="B8" s="2">
        <v>5383.06</v>
      </c>
      <c r="C8" s="2">
        <v>4524</v>
      </c>
      <c r="D8" s="2">
        <v>5371.89</v>
      </c>
      <c r="E8" s="2">
        <v>5076.4</v>
      </c>
      <c r="F8" s="2">
        <v>5883.09</v>
      </c>
      <c r="G8" s="2">
        <v>5939.61</v>
      </c>
      <c r="H8" s="2">
        <v>7252.72</v>
      </c>
      <c r="I8" s="2">
        <v>6515.66</v>
      </c>
      <c r="J8" s="2">
        <v>6452.81</v>
      </c>
      <c r="K8" s="2">
        <v>7315.19</v>
      </c>
      <c r="L8" s="2">
        <v>6923.61</v>
      </c>
      <c r="M8" s="2">
        <v>7723.53</v>
      </c>
      <c r="N8" s="2">
        <f t="shared" si="0"/>
        <v>74361.56999999999</v>
      </c>
    </row>
    <row r="9" spans="1:14" ht="12.75">
      <c r="A9" s="1" t="s">
        <v>19</v>
      </c>
      <c r="B9" s="2">
        <v>3453.32</v>
      </c>
      <c r="C9" s="2">
        <v>5377.96</v>
      </c>
      <c r="D9" s="2">
        <v>2989.81</v>
      </c>
      <c r="E9" s="2">
        <v>2876.49</v>
      </c>
      <c r="F9" s="2">
        <v>3150.21</v>
      </c>
      <c r="G9" s="2">
        <v>3124.65</v>
      </c>
      <c r="H9" s="2">
        <v>3537.65</v>
      </c>
      <c r="I9" s="2">
        <v>510.81</v>
      </c>
      <c r="J9" s="2">
        <v>9904.83</v>
      </c>
      <c r="K9" s="2">
        <v>50015.15</v>
      </c>
      <c r="L9" s="2">
        <v>72982.98</v>
      </c>
      <c r="M9" s="2">
        <v>81220.26</v>
      </c>
      <c r="N9" s="2">
        <f t="shared" si="0"/>
        <v>239144.12</v>
      </c>
    </row>
    <row r="10" spans="1:14" ht="12.75">
      <c r="A10" s="1" t="s">
        <v>20</v>
      </c>
      <c r="B10" s="2">
        <v>8071.4</v>
      </c>
      <c r="C10" s="2">
        <v>2384.87</v>
      </c>
      <c r="D10" s="2">
        <v>6570.75</v>
      </c>
      <c r="E10" s="2">
        <v>6110.75</v>
      </c>
      <c r="F10" s="2">
        <v>4237.79</v>
      </c>
      <c r="G10" s="2">
        <v>3281.2</v>
      </c>
      <c r="H10" s="2">
        <v>3323.97</v>
      </c>
      <c r="I10" s="2">
        <v>323.27</v>
      </c>
      <c r="J10" s="2">
        <v>709.77</v>
      </c>
      <c r="K10" s="2">
        <v>1316.5</v>
      </c>
      <c r="L10" s="2">
        <v>1037.72</v>
      </c>
      <c r="M10" s="2">
        <v>1159.94</v>
      </c>
      <c r="N10" s="2">
        <f t="shared" si="0"/>
        <v>38527.93</v>
      </c>
    </row>
    <row r="11" spans="1:14" ht="12.75">
      <c r="A11" s="1" t="s">
        <v>21</v>
      </c>
      <c r="B11" s="2">
        <v>72295.95</v>
      </c>
      <c r="C11" s="2">
        <v>42835.03</v>
      </c>
      <c r="D11" s="2">
        <v>37447.26</v>
      </c>
      <c r="E11" s="2">
        <v>17073.37</v>
      </c>
      <c r="F11" s="2">
        <v>65884.53</v>
      </c>
      <c r="G11" s="2">
        <v>31473.25</v>
      </c>
      <c r="H11" s="2">
        <v>72945.71</v>
      </c>
      <c r="I11" s="2">
        <v>-21448.06</v>
      </c>
      <c r="J11" s="2">
        <v>29278</v>
      </c>
      <c r="K11" s="2">
        <v>102503.84</v>
      </c>
      <c r="L11" s="2">
        <v>23900.56</v>
      </c>
      <c r="M11" s="2">
        <v>88930.85</v>
      </c>
      <c r="N11" s="2">
        <f t="shared" si="0"/>
        <v>563120.29</v>
      </c>
    </row>
    <row r="12" spans="1:14" ht="12.75">
      <c r="A12" s="1" t="s">
        <v>22</v>
      </c>
      <c r="B12" s="2">
        <v>53283.91</v>
      </c>
      <c r="C12" s="2">
        <v>34542.95</v>
      </c>
      <c r="D12" s="2">
        <v>30292.4</v>
      </c>
      <c r="E12" s="2">
        <v>7229.34</v>
      </c>
      <c r="F12" s="2">
        <v>57133.06</v>
      </c>
      <c r="G12" s="2">
        <v>22224.03</v>
      </c>
      <c r="H12" s="2">
        <v>46279.26</v>
      </c>
      <c r="I12" s="2">
        <v>-8086.62</v>
      </c>
      <c r="J12" s="2">
        <v>24181.24</v>
      </c>
      <c r="K12" s="2">
        <v>71773.85</v>
      </c>
      <c r="L12" s="2">
        <v>13882.2</v>
      </c>
      <c r="M12" s="2">
        <v>62513.2</v>
      </c>
      <c r="N12" s="2">
        <f t="shared" si="0"/>
        <v>415248.82000000007</v>
      </c>
    </row>
    <row r="13" spans="1:14" ht="12.75">
      <c r="A13" s="1" t="s">
        <v>23</v>
      </c>
      <c r="B13" s="4">
        <v>0</v>
      </c>
      <c r="C13" s="2">
        <v>0</v>
      </c>
      <c r="D13" s="2">
        <v>0</v>
      </c>
      <c r="E13" s="2">
        <v>0</v>
      </c>
      <c r="F13" s="2">
        <v>1282.84</v>
      </c>
      <c r="G13" s="2">
        <v>1339.32</v>
      </c>
      <c r="H13" s="2">
        <v>6046.28</v>
      </c>
      <c r="I13" s="2">
        <v>-2416.6</v>
      </c>
      <c r="J13" s="2">
        <v>-120.08</v>
      </c>
      <c r="K13" s="2">
        <v>0</v>
      </c>
      <c r="L13" s="2">
        <v>0</v>
      </c>
      <c r="M13" s="2">
        <v>0</v>
      </c>
      <c r="N13" s="2">
        <f t="shared" si="0"/>
        <v>6131.759999999998</v>
      </c>
    </row>
    <row r="14" spans="1:14" ht="12.75">
      <c r="A14" s="1" t="s">
        <v>24</v>
      </c>
      <c r="B14" s="4">
        <v>26728.65</v>
      </c>
      <c r="C14" s="2">
        <v>4199.32</v>
      </c>
      <c r="D14" s="5">
        <v>-1516.54</v>
      </c>
      <c r="E14" s="2">
        <v>13729.44</v>
      </c>
      <c r="F14" s="2">
        <v>20901</v>
      </c>
      <c r="G14" s="2">
        <v>3693.09</v>
      </c>
      <c r="H14" s="2">
        <v>6280.02</v>
      </c>
      <c r="I14" s="2">
        <v>-514.01</v>
      </c>
      <c r="J14" s="2">
        <v>-1101.2</v>
      </c>
      <c r="K14" s="2">
        <v>0</v>
      </c>
      <c r="L14" s="2">
        <v>0</v>
      </c>
      <c r="M14" s="2">
        <v>0</v>
      </c>
      <c r="N14" s="2">
        <f t="shared" si="0"/>
        <v>72399.77000000002</v>
      </c>
    </row>
    <row r="15" spans="1:14" ht="12.75">
      <c r="A15" s="1" t="s">
        <v>58</v>
      </c>
      <c r="B15" s="2">
        <v>0</v>
      </c>
      <c r="C15" s="2">
        <v>0</v>
      </c>
      <c r="D15" s="5">
        <v>-38.4</v>
      </c>
      <c r="E15" s="2">
        <v>813.6</v>
      </c>
      <c r="F15" s="2">
        <v>6630</v>
      </c>
      <c r="G15" s="2">
        <v>1654.5</v>
      </c>
      <c r="H15" s="2">
        <v>6131.7</v>
      </c>
      <c r="I15" s="2">
        <v>-3509.72</v>
      </c>
      <c r="J15" s="2">
        <v>1346.4</v>
      </c>
      <c r="K15" s="2">
        <v>9573.3</v>
      </c>
      <c r="L15" s="2">
        <v>1160.4</v>
      </c>
      <c r="M15" s="2">
        <v>6571.8</v>
      </c>
      <c r="N15" s="2">
        <f t="shared" si="0"/>
        <v>30333.58</v>
      </c>
    </row>
    <row r="16" spans="1:14" ht="12.75">
      <c r="A16" s="1" t="s">
        <v>59</v>
      </c>
      <c r="B16" s="2">
        <v>0</v>
      </c>
      <c r="C16" s="2">
        <v>0</v>
      </c>
      <c r="D16" s="2">
        <v>0</v>
      </c>
      <c r="E16" s="2">
        <v>0</v>
      </c>
      <c r="F16" s="2">
        <v>3578.4</v>
      </c>
      <c r="G16" s="2">
        <v>3566.4</v>
      </c>
      <c r="H16" s="2">
        <v>4363.5</v>
      </c>
      <c r="I16" s="2">
        <v>2210.29</v>
      </c>
      <c r="J16" s="2">
        <v>4583.7</v>
      </c>
      <c r="K16" s="2">
        <v>6354.9</v>
      </c>
      <c r="L16" s="2">
        <v>3010.5</v>
      </c>
      <c r="M16" s="2">
        <v>5319</v>
      </c>
      <c r="N16" s="2">
        <f t="shared" si="0"/>
        <v>32986.69</v>
      </c>
    </row>
    <row r="17" spans="1:14" ht="12.75">
      <c r="A17" s="1" t="s">
        <v>53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1358.4</v>
      </c>
      <c r="I17" s="2">
        <v>2138.64</v>
      </c>
      <c r="J17" s="2">
        <v>4431.9</v>
      </c>
      <c r="K17" s="2">
        <v>6140.4</v>
      </c>
      <c r="L17" s="2">
        <v>2909.4</v>
      </c>
      <c r="M17" s="2">
        <v>5139.9</v>
      </c>
      <c r="N17" s="2">
        <f t="shared" si="0"/>
        <v>22118.64</v>
      </c>
    </row>
    <row r="18" spans="1:14" ht="12.75">
      <c r="A18" s="1" t="s">
        <v>52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1358.4</v>
      </c>
      <c r="I18" s="2">
        <v>2138.64</v>
      </c>
      <c r="J18" s="2">
        <v>4431.9</v>
      </c>
      <c r="K18" s="2">
        <v>6140.4</v>
      </c>
      <c r="L18" s="2">
        <v>2909.4</v>
      </c>
      <c r="M18" s="2">
        <v>5139.9</v>
      </c>
      <c r="N18" s="2">
        <f t="shared" si="0"/>
        <v>22118.64</v>
      </c>
    </row>
    <row r="19" spans="1:14" ht="12.75">
      <c r="A19" s="1" t="s">
        <v>56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2376</v>
      </c>
      <c r="J19" s="2">
        <v>15082</v>
      </c>
      <c r="K19" s="2">
        <v>20898</v>
      </c>
      <c r="L19" s="2">
        <v>9903</v>
      </c>
      <c r="M19" s="2">
        <v>17494</v>
      </c>
      <c r="N19" s="2">
        <f t="shared" si="0"/>
        <v>65753</v>
      </c>
    </row>
    <row r="20" spans="1:14" ht="12.75">
      <c r="A20" s="1" t="s">
        <v>62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2268</v>
      </c>
      <c r="K20" s="2">
        <v>20570</v>
      </c>
      <c r="L20" s="2">
        <v>9750</v>
      </c>
      <c r="M20" s="2">
        <v>17221</v>
      </c>
      <c r="N20" s="2">
        <f t="shared" si="0"/>
        <v>49809</v>
      </c>
    </row>
    <row r="21" spans="1:14" ht="12.75">
      <c r="A21" s="1" t="s">
        <v>14</v>
      </c>
      <c r="B21" s="3">
        <v>-15842.56</v>
      </c>
      <c r="C21" s="2">
        <v>18812.24</v>
      </c>
      <c r="D21" s="3">
        <v>-4604.81</v>
      </c>
      <c r="E21" s="2">
        <v>19763.94</v>
      </c>
      <c r="F21" s="2">
        <v>-15158.24</v>
      </c>
      <c r="G21" s="2">
        <v>2626.02</v>
      </c>
      <c r="H21" s="2">
        <v>-8020.72</v>
      </c>
      <c r="I21" s="2">
        <v>-16805.34</v>
      </c>
      <c r="J21" s="2">
        <v>-5957.9</v>
      </c>
      <c r="K21" s="2">
        <v>295.2</v>
      </c>
      <c r="L21" s="2">
        <v>-4770.5</v>
      </c>
      <c r="M21" s="2">
        <v>-6233.36</v>
      </c>
      <c r="N21" s="2">
        <f aca="true" t="shared" si="1" ref="N21:N39">SUM(B21:M21)</f>
        <v>-35896.02999999999</v>
      </c>
    </row>
    <row r="22" spans="1:15" ht="12.75">
      <c r="A22" s="6" t="s">
        <v>25</v>
      </c>
      <c r="B22" s="2">
        <f>SUM(B2:B21)</f>
        <v>371300.66</v>
      </c>
      <c r="C22" s="2">
        <f aca="true" t="shared" si="2" ref="C22:M22">SUM(C2:C21)</f>
        <v>223728.69</v>
      </c>
      <c r="D22" s="2">
        <f t="shared" si="2"/>
        <v>183997.34</v>
      </c>
      <c r="E22" s="2">
        <f t="shared" si="2"/>
        <v>273356.36</v>
      </c>
      <c r="F22" s="2">
        <f t="shared" si="2"/>
        <v>366559.6400000001</v>
      </c>
      <c r="G22" s="2">
        <f t="shared" si="2"/>
        <v>185048.71999999997</v>
      </c>
      <c r="H22" s="2">
        <f t="shared" si="2"/>
        <v>233149.48</v>
      </c>
      <c r="I22" s="2">
        <f t="shared" si="2"/>
        <v>-62702.75</v>
      </c>
      <c r="J22" s="2">
        <f t="shared" si="2"/>
        <v>197602.79</v>
      </c>
      <c r="K22" s="2">
        <f t="shared" si="2"/>
        <v>487144.78</v>
      </c>
      <c r="L22" s="2">
        <f t="shared" si="2"/>
        <v>256307.44999999998</v>
      </c>
      <c r="M22" s="2">
        <f t="shared" si="2"/>
        <v>417670.2200000001</v>
      </c>
      <c r="N22" s="7">
        <f t="shared" si="1"/>
        <v>3133163.3800000004</v>
      </c>
      <c r="O22" s="12"/>
    </row>
    <row r="23" spans="1:14" ht="12.75">
      <c r="A23" s="1" t="s">
        <v>34</v>
      </c>
      <c r="B23" s="2">
        <v>46556.06</v>
      </c>
      <c r="C23" s="2">
        <v>29705.04</v>
      </c>
      <c r="D23" s="2">
        <v>23437.94</v>
      </c>
      <c r="E23" s="2">
        <v>6986.62</v>
      </c>
      <c r="F23" s="2">
        <v>46282.02</v>
      </c>
      <c r="G23" s="2">
        <v>21538.77</v>
      </c>
      <c r="H23" s="2">
        <v>53244.98</v>
      </c>
      <c r="I23" s="2">
        <v>-12035.28</v>
      </c>
      <c r="J23" s="2">
        <v>28307.54</v>
      </c>
      <c r="K23" s="2">
        <v>87613.04</v>
      </c>
      <c r="L23" s="2">
        <v>9179.59</v>
      </c>
      <c r="M23" s="2">
        <v>124855.16</v>
      </c>
      <c r="N23" s="2">
        <f t="shared" si="1"/>
        <v>465671.48</v>
      </c>
    </row>
    <row r="24" spans="1:14" ht="12.75">
      <c r="A24" s="1" t="s">
        <v>60</v>
      </c>
      <c r="B24" s="2">
        <v>58799.23</v>
      </c>
      <c r="C24" s="2">
        <v>42487.42</v>
      </c>
      <c r="D24" s="2">
        <v>53191.95</v>
      </c>
      <c r="E24" s="2">
        <v>52093.87</v>
      </c>
      <c r="F24" s="2">
        <v>54439.66</v>
      </c>
      <c r="G24" s="2">
        <v>37903.9</v>
      </c>
      <c r="H24" s="2">
        <v>40254.59</v>
      </c>
      <c r="I24" s="2">
        <v>30132.52</v>
      </c>
      <c r="J24" s="2">
        <v>25544.99</v>
      </c>
      <c r="K24" s="2">
        <v>36654.66</v>
      </c>
      <c r="L24" s="2">
        <v>36040.96</v>
      </c>
      <c r="M24" s="2">
        <v>38338.07</v>
      </c>
      <c r="N24" s="2">
        <f t="shared" si="1"/>
        <v>505881.82000000007</v>
      </c>
    </row>
    <row r="25" spans="1:14" ht="12.75">
      <c r="A25" s="1" t="s">
        <v>61</v>
      </c>
      <c r="B25" s="2">
        <v>10465.07</v>
      </c>
      <c r="C25" s="2">
        <v>7561.89</v>
      </c>
      <c r="D25" s="2">
        <v>9467.08</v>
      </c>
      <c r="E25" s="2">
        <v>9271.65</v>
      </c>
      <c r="F25" s="2">
        <v>5346.76</v>
      </c>
      <c r="G25" s="2">
        <v>846.36</v>
      </c>
      <c r="H25" s="2">
        <v>1176.75</v>
      </c>
      <c r="I25" s="2">
        <v>1065.43</v>
      </c>
      <c r="J25" s="2">
        <v>1107.39</v>
      </c>
      <c r="K25" s="2">
        <v>1004.13</v>
      </c>
      <c r="L25" s="2">
        <v>736.82</v>
      </c>
      <c r="M25" s="2">
        <v>875</v>
      </c>
      <c r="N25" s="2">
        <f t="shared" si="1"/>
        <v>48924.33</v>
      </c>
    </row>
    <row r="26" spans="1:14" ht="12.75">
      <c r="A26" s="1" t="s">
        <v>35</v>
      </c>
      <c r="B26" s="2">
        <v>16514.28</v>
      </c>
      <c r="C26" s="2">
        <v>4148.88</v>
      </c>
      <c r="D26" s="2">
        <v>2234.86</v>
      </c>
      <c r="E26" s="2">
        <v>14663.4</v>
      </c>
      <c r="F26" s="2">
        <v>17801.47</v>
      </c>
      <c r="G26" s="2">
        <v>2603.67</v>
      </c>
      <c r="H26" s="2">
        <v>5649.7</v>
      </c>
      <c r="I26" s="2">
        <v>-11271.56</v>
      </c>
      <c r="J26" s="2">
        <v>-3920.26</v>
      </c>
      <c r="K26" s="2">
        <v>3253.74</v>
      </c>
      <c r="L26" s="2">
        <v>0</v>
      </c>
      <c r="M26" s="2">
        <v>0</v>
      </c>
      <c r="N26" s="2">
        <f t="shared" si="1"/>
        <v>51678.17999999999</v>
      </c>
    </row>
    <row r="27" spans="1:14" ht="12.75">
      <c r="A27" s="1" t="s">
        <v>49</v>
      </c>
      <c r="B27" s="2">
        <v>0</v>
      </c>
      <c r="C27" s="2">
        <v>0</v>
      </c>
      <c r="D27" s="2">
        <v>0</v>
      </c>
      <c r="E27" s="2">
        <v>0</v>
      </c>
      <c r="F27" s="4">
        <v>5871.03</v>
      </c>
      <c r="G27" s="2">
        <v>9396.99</v>
      </c>
      <c r="H27" s="2">
        <v>15693.63</v>
      </c>
      <c r="I27" s="2">
        <v>3295.91</v>
      </c>
      <c r="J27" s="2">
        <v>13579.35</v>
      </c>
      <c r="K27" s="2">
        <v>22464.35</v>
      </c>
      <c r="L27" s="2">
        <v>9084.8</v>
      </c>
      <c r="M27" s="2">
        <v>18144.46</v>
      </c>
      <c r="N27" s="2">
        <f t="shared" si="1"/>
        <v>97530.51999999999</v>
      </c>
    </row>
    <row r="28" spans="1:14" ht="12.75">
      <c r="A28" s="1" t="s">
        <v>36</v>
      </c>
      <c r="B28" s="2">
        <v>0</v>
      </c>
      <c r="C28" s="2">
        <v>0</v>
      </c>
      <c r="D28" s="2">
        <v>0</v>
      </c>
      <c r="E28" s="2">
        <v>0</v>
      </c>
      <c r="F28" s="4">
        <v>4753.49</v>
      </c>
      <c r="G28" s="2">
        <v>-5155.51</v>
      </c>
      <c r="H28" s="2">
        <v>-21275.44</v>
      </c>
      <c r="I28" s="2">
        <v>-80634.99</v>
      </c>
      <c r="J28" s="2">
        <v>-17043.99</v>
      </c>
      <c r="K28" s="2">
        <v>44355.15</v>
      </c>
      <c r="L28" s="2">
        <v>16131.32</v>
      </c>
      <c r="M28" s="2">
        <v>24001.01</v>
      </c>
      <c r="N28" s="2">
        <f t="shared" si="1"/>
        <v>-34868.96000000001</v>
      </c>
    </row>
    <row r="29" spans="1:14" ht="12.75">
      <c r="A29" s="1" t="s">
        <v>50</v>
      </c>
      <c r="B29" s="2">
        <v>0</v>
      </c>
      <c r="C29" s="2">
        <v>0</v>
      </c>
      <c r="D29" s="2">
        <v>0</v>
      </c>
      <c r="E29" s="2">
        <v>0</v>
      </c>
      <c r="F29" s="4">
        <v>0</v>
      </c>
      <c r="G29" s="2">
        <v>0</v>
      </c>
      <c r="H29" s="2">
        <v>8185.71</v>
      </c>
      <c r="I29" s="2">
        <v>-2472.07</v>
      </c>
      <c r="J29" s="2">
        <v>6645.8</v>
      </c>
      <c r="K29" s="2">
        <v>22095</v>
      </c>
      <c r="L29" s="2">
        <v>4856.08</v>
      </c>
      <c r="M29" s="2">
        <v>19373.8</v>
      </c>
      <c r="N29" s="2">
        <f t="shared" si="1"/>
        <v>58684.32000000001</v>
      </c>
    </row>
    <row r="30" spans="1:14" ht="12.75">
      <c r="A30" s="1" t="s">
        <v>63</v>
      </c>
      <c r="B30" s="2">
        <v>0</v>
      </c>
      <c r="C30" s="2">
        <v>0</v>
      </c>
      <c r="D30" s="2">
        <v>0</v>
      </c>
      <c r="E30" s="2">
        <v>0</v>
      </c>
      <c r="F30" s="4">
        <v>0</v>
      </c>
      <c r="G30" s="2">
        <v>0</v>
      </c>
      <c r="H30" s="2">
        <v>0</v>
      </c>
      <c r="I30" s="2">
        <v>0</v>
      </c>
      <c r="J30" s="2">
        <v>9401.33</v>
      </c>
      <c r="K30" s="2">
        <v>30370.12</v>
      </c>
      <c r="L30" s="2">
        <v>36689.87</v>
      </c>
      <c r="M30" s="2">
        <v>42266.14</v>
      </c>
      <c r="N30" s="2">
        <f t="shared" si="1"/>
        <v>118727.46</v>
      </c>
    </row>
    <row r="31" spans="1:14" ht="12.75">
      <c r="A31" s="1" t="s">
        <v>64</v>
      </c>
      <c r="B31" s="2">
        <v>0</v>
      </c>
      <c r="C31" s="2">
        <v>0</v>
      </c>
      <c r="D31" s="2">
        <v>0</v>
      </c>
      <c r="E31" s="2">
        <v>0</v>
      </c>
      <c r="F31" s="4">
        <v>0</v>
      </c>
      <c r="G31" s="2">
        <v>0</v>
      </c>
      <c r="H31" s="2">
        <v>0</v>
      </c>
      <c r="I31" s="2">
        <v>0</v>
      </c>
      <c r="J31" s="2">
        <v>573.93</v>
      </c>
      <c r="K31" s="2">
        <v>1701.66</v>
      </c>
      <c r="L31" s="2">
        <v>2052.57</v>
      </c>
      <c r="M31" s="2">
        <v>2771.75</v>
      </c>
      <c r="N31" s="2">
        <f t="shared" si="1"/>
        <v>7099.91</v>
      </c>
    </row>
    <row r="32" spans="1:15" ht="12.75">
      <c r="A32" s="6" t="s">
        <v>37</v>
      </c>
      <c r="B32" s="2">
        <f aca="true" t="shared" si="3" ref="B32:I32">SUM(B23:B31)</f>
        <v>132334.64</v>
      </c>
      <c r="C32" s="2">
        <f t="shared" si="3"/>
        <v>83903.23</v>
      </c>
      <c r="D32" s="2">
        <f t="shared" si="3"/>
        <v>88331.83</v>
      </c>
      <c r="E32" s="2">
        <f t="shared" si="3"/>
        <v>83015.54</v>
      </c>
      <c r="F32" s="2">
        <f t="shared" si="3"/>
        <v>134494.43</v>
      </c>
      <c r="G32" s="2">
        <f t="shared" si="3"/>
        <v>67134.18000000001</v>
      </c>
      <c r="H32" s="2">
        <f t="shared" si="3"/>
        <v>102929.92000000001</v>
      </c>
      <c r="I32" s="2">
        <f t="shared" si="3"/>
        <v>-71920.04000000001</v>
      </c>
      <c r="J32" s="2">
        <f>SUM(J23:J31)</f>
        <v>64196.079999999994</v>
      </c>
      <c r="K32" s="2">
        <f>SUM(K23:K31)</f>
        <v>249511.85</v>
      </c>
      <c r="L32" s="2">
        <f>SUM(L23:L31)</f>
        <v>114772.01000000001</v>
      </c>
      <c r="M32" s="2">
        <f>SUM(M23:M31)</f>
        <v>270625.39</v>
      </c>
      <c r="N32" s="2">
        <f t="shared" si="1"/>
        <v>1319329.06</v>
      </c>
      <c r="O32" s="12"/>
    </row>
    <row r="33" spans="1:14" ht="12.75">
      <c r="A33" s="1" t="s">
        <v>26</v>
      </c>
      <c r="B33" s="2">
        <v>58388.28</v>
      </c>
      <c r="C33" s="2">
        <v>6632.95</v>
      </c>
      <c r="D33" s="2">
        <v>969.22</v>
      </c>
      <c r="E33" s="2">
        <v>22128.19</v>
      </c>
      <c r="F33" s="2">
        <v>23355.09</v>
      </c>
      <c r="G33" s="2">
        <v>1649.53</v>
      </c>
      <c r="H33" s="2">
        <v>971.8</v>
      </c>
      <c r="I33" s="2">
        <v>1092.6</v>
      </c>
      <c r="J33" s="2">
        <v>-759.19</v>
      </c>
      <c r="K33" s="2">
        <v>561.94</v>
      </c>
      <c r="L33" s="2">
        <v>0</v>
      </c>
      <c r="M33" s="2">
        <v>0</v>
      </c>
      <c r="N33" s="2">
        <f t="shared" si="1"/>
        <v>114990.41</v>
      </c>
    </row>
    <row r="34" spans="1:14" ht="12.75">
      <c r="A34" s="1" t="s">
        <v>27</v>
      </c>
      <c r="B34" s="2">
        <v>84.14</v>
      </c>
      <c r="C34" s="2">
        <v>946.38</v>
      </c>
      <c r="D34" s="2">
        <v>1057.42</v>
      </c>
      <c r="E34" s="2">
        <v>2683.87</v>
      </c>
      <c r="F34" s="2">
        <v>474.01</v>
      </c>
      <c r="G34" s="2">
        <v>11.66</v>
      </c>
      <c r="H34" s="2">
        <v>178.95</v>
      </c>
      <c r="I34" s="2">
        <v>-447.07</v>
      </c>
      <c r="J34" s="2">
        <v>-185.32</v>
      </c>
      <c r="K34" s="2">
        <v>224.07</v>
      </c>
      <c r="L34" s="2">
        <v>0</v>
      </c>
      <c r="M34" s="2">
        <v>0</v>
      </c>
      <c r="N34" s="2">
        <f t="shared" si="1"/>
        <v>5028.11</v>
      </c>
    </row>
    <row r="35" spans="1:14" ht="12.75">
      <c r="A35" s="1" t="s">
        <v>28</v>
      </c>
      <c r="B35" s="2">
        <v>27350.62</v>
      </c>
      <c r="C35" s="2">
        <v>24242.29</v>
      </c>
      <c r="D35" s="2">
        <v>40938.84</v>
      </c>
      <c r="E35" s="2">
        <v>38079.01</v>
      </c>
      <c r="F35" s="2">
        <v>43601.21</v>
      </c>
      <c r="G35" s="2">
        <v>32207.59</v>
      </c>
      <c r="H35" s="2">
        <v>32021.13</v>
      </c>
      <c r="I35" s="2">
        <v>15818.82</v>
      </c>
      <c r="J35" s="2">
        <v>11665.21</v>
      </c>
      <c r="K35" s="2">
        <v>16095.45</v>
      </c>
      <c r="L35" s="2">
        <v>13825.48</v>
      </c>
      <c r="M35" s="2">
        <v>13814.72</v>
      </c>
      <c r="N35" s="2">
        <f t="shared" si="1"/>
        <v>309660.37</v>
      </c>
    </row>
    <row r="36" spans="1:14" ht="12.75">
      <c r="A36" s="1" t="s">
        <v>29</v>
      </c>
      <c r="B36" s="2">
        <v>0</v>
      </c>
      <c r="C36" s="2">
        <v>0</v>
      </c>
      <c r="D36" s="2">
        <v>0</v>
      </c>
      <c r="E36" s="3">
        <v>-2753.67</v>
      </c>
      <c r="F36" s="2">
        <v>25120.7</v>
      </c>
      <c r="G36" s="2">
        <v>11943.56</v>
      </c>
      <c r="H36" s="2">
        <v>31673.45</v>
      </c>
      <c r="I36" s="2">
        <v>-8411.22</v>
      </c>
      <c r="J36" s="2">
        <v>20118.75</v>
      </c>
      <c r="K36" s="2">
        <v>55398.92</v>
      </c>
      <c r="L36" s="2">
        <v>3542.74</v>
      </c>
      <c r="M36" s="2">
        <v>20059.79</v>
      </c>
      <c r="N36" s="2">
        <f t="shared" si="1"/>
        <v>156693.02</v>
      </c>
    </row>
    <row r="37" spans="1:14" ht="12.75">
      <c r="A37" s="1" t="s">
        <v>30</v>
      </c>
      <c r="B37" s="2">
        <v>0</v>
      </c>
      <c r="C37" s="2">
        <v>0</v>
      </c>
      <c r="D37" s="2">
        <v>0</v>
      </c>
      <c r="E37" s="3">
        <v>-597.24</v>
      </c>
      <c r="F37" s="2">
        <v>4850.88</v>
      </c>
      <c r="G37" s="2">
        <v>2659.67</v>
      </c>
      <c r="H37" s="2">
        <v>5886.03</v>
      </c>
      <c r="I37" s="2">
        <v>-1194.05</v>
      </c>
      <c r="J37" s="2">
        <v>3978.45</v>
      </c>
      <c r="K37" s="2">
        <v>11525.77</v>
      </c>
      <c r="L37" s="2">
        <v>1613.47</v>
      </c>
      <c r="M37" s="2">
        <v>9017.92</v>
      </c>
      <c r="N37" s="2">
        <f t="shared" si="1"/>
        <v>37740.9</v>
      </c>
    </row>
    <row r="38" spans="1:14" ht="12.75">
      <c r="A38" s="1" t="s">
        <v>31</v>
      </c>
      <c r="B38" s="2">
        <v>0</v>
      </c>
      <c r="C38" s="2">
        <v>0</v>
      </c>
      <c r="D38" s="2">
        <v>0</v>
      </c>
      <c r="E38" s="2">
        <v>0</v>
      </c>
      <c r="F38" s="2">
        <v>-2384.14</v>
      </c>
      <c r="G38" s="2">
        <v>-4467.09</v>
      </c>
      <c r="H38" s="2">
        <v>-14360.87</v>
      </c>
      <c r="I38" s="2">
        <v>-53355.73</v>
      </c>
      <c r="J38" s="2">
        <v>-11492.28</v>
      </c>
      <c r="K38" s="2">
        <v>41522.81</v>
      </c>
      <c r="L38" s="2">
        <v>40581.56</v>
      </c>
      <c r="M38" s="2">
        <v>0</v>
      </c>
      <c r="N38" s="2">
        <f t="shared" si="1"/>
        <v>-3955.7400000000052</v>
      </c>
    </row>
    <row r="39" spans="1:14" ht="12.75">
      <c r="A39" s="1" t="s">
        <v>32</v>
      </c>
      <c r="B39" s="10">
        <v>92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1"/>
        <v>92</v>
      </c>
    </row>
    <row r="40" spans="1:15" ht="12.75">
      <c r="A40" s="6" t="s">
        <v>33</v>
      </c>
      <c r="B40" s="10">
        <f>SUM(B33:B39)</f>
        <v>85915.04</v>
      </c>
      <c r="C40" s="10">
        <f aca="true" t="shared" si="4" ref="C40:M40">SUM(C33:C39)</f>
        <v>31821.620000000003</v>
      </c>
      <c r="D40" s="10">
        <f t="shared" si="4"/>
        <v>42965.479999999996</v>
      </c>
      <c r="E40" s="10">
        <f t="shared" si="4"/>
        <v>59540.16</v>
      </c>
      <c r="F40" s="10">
        <f t="shared" si="4"/>
        <v>95017.75</v>
      </c>
      <c r="G40" s="10">
        <f t="shared" si="4"/>
        <v>44004.92</v>
      </c>
      <c r="H40" s="10">
        <f t="shared" si="4"/>
        <v>56370.49</v>
      </c>
      <c r="I40" s="10">
        <f t="shared" si="4"/>
        <v>-46496.65</v>
      </c>
      <c r="J40" s="10">
        <f t="shared" si="4"/>
        <v>23325.619999999995</v>
      </c>
      <c r="K40" s="10">
        <f t="shared" si="4"/>
        <v>125328.96</v>
      </c>
      <c r="L40" s="10">
        <f t="shared" si="4"/>
        <v>59563.25</v>
      </c>
      <c r="M40" s="10">
        <f t="shared" si="4"/>
        <v>42892.43</v>
      </c>
      <c r="N40" s="2">
        <f>SUM(N33:N39)</f>
        <v>620249.0700000001</v>
      </c>
      <c r="O40" s="12"/>
    </row>
    <row r="41" spans="1:14" ht="12.75">
      <c r="A41" s="11" t="s">
        <v>70</v>
      </c>
      <c r="B41" s="2">
        <f>SUM(B22,B32,B40)</f>
        <v>589550.34</v>
      </c>
      <c r="C41" s="2">
        <f aca="true" t="shared" si="5" ref="C41:M41">SUM(C22,C32,C40)</f>
        <v>339453.54</v>
      </c>
      <c r="D41" s="2">
        <f t="shared" si="5"/>
        <v>315294.64999999997</v>
      </c>
      <c r="E41" s="2">
        <f t="shared" si="5"/>
        <v>415912.05999999994</v>
      </c>
      <c r="F41" s="2">
        <f t="shared" si="5"/>
        <v>596071.8200000001</v>
      </c>
      <c r="G41" s="2">
        <f t="shared" si="5"/>
        <v>296187.81999999995</v>
      </c>
      <c r="H41" s="2">
        <f t="shared" si="5"/>
        <v>392449.89</v>
      </c>
      <c r="I41" s="2">
        <f t="shared" si="5"/>
        <v>-181119.44</v>
      </c>
      <c r="J41" s="2">
        <f t="shared" si="5"/>
        <v>285124.49</v>
      </c>
      <c r="K41" s="2">
        <f t="shared" si="5"/>
        <v>861985.59</v>
      </c>
      <c r="L41" s="2">
        <f t="shared" si="5"/>
        <v>430642.70999999996</v>
      </c>
      <c r="M41" s="2">
        <f t="shared" si="5"/>
        <v>731188.0400000002</v>
      </c>
      <c r="N41" s="2">
        <f>SUM(B41:M41)</f>
        <v>5072741.51</v>
      </c>
    </row>
  </sheetData>
  <sheetProtection selectLockedCells="1" selectUnlockedCells="1"/>
  <printOptions horizontalCentered="1"/>
  <pageMargins left="0.1968503937007874" right="0.1968503937007874" top="1.062992125984252" bottom="0.3937007874015748" header="0.7874015748031497" footer="0.3937007874015748"/>
  <pageSetup firstPageNumber="1" useFirstPageNumber="1" orientation="landscape" paperSize="9" scale="90" r:id="rId1"/>
  <ignoredErrors>
    <ignoredError sqref="N4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C1">
      <selection activeCell="K20" sqref="K20"/>
    </sheetView>
  </sheetViews>
  <sheetFormatPr defaultColWidth="11.57421875" defaultRowHeight="12.75"/>
  <cols>
    <col min="1" max="1" width="43.7109375" style="0" customWidth="1"/>
    <col min="2" max="2" width="16.57421875" style="0" customWidth="1"/>
    <col min="3" max="3" width="16.140625" style="0" customWidth="1"/>
    <col min="4" max="4" width="16.421875" style="0" customWidth="1"/>
    <col min="5" max="5" width="15.8515625" style="0" customWidth="1"/>
    <col min="6" max="6" width="15.57421875" style="0" customWidth="1"/>
    <col min="7" max="7" width="16.28125" style="0" customWidth="1"/>
    <col min="8" max="8" width="16.421875" style="0" customWidth="1"/>
    <col min="9" max="9" width="16.28125" style="0" customWidth="1"/>
    <col min="10" max="10" width="16.00390625" style="0" customWidth="1"/>
    <col min="11" max="11" width="17.28125" style="0" customWidth="1"/>
    <col min="12" max="12" width="9.8515625" style="0" customWidth="1"/>
    <col min="13" max="13" width="13.00390625" style="0" customWidth="1"/>
  </cols>
  <sheetData>
    <row r="1" spans="1:13" ht="12.75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</row>
    <row r="3" spans="1:13" ht="12.75">
      <c r="A3" s="23" t="s">
        <v>83</v>
      </c>
      <c r="B3" s="48">
        <v>18593685.67</v>
      </c>
      <c r="C3" s="49">
        <v>18675429.27</v>
      </c>
      <c r="D3" s="50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/>
      <c r="M3" s="49"/>
    </row>
    <row r="4" spans="1:13" ht="12.75">
      <c r="A4" s="23" t="s">
        <v>76</v>
      </c>
      <c r="B4" s="48">
        <v>2819855.95</v>
      </c>
      <c r="C4" s="49">
        <v>4058680.81</v>
      </c>
      <c r="D4" s="50">
        <v>4778369.29</v>
      </c>
      <c r="E4" s="49">
        <v>4832287.37</v>
      </c>
      <c r="F4" s="49">
        <v>5518261.14</v>
      </c>
      <c r="G4" s="49">
        <v>5970839.26</v>
      </c>
      <c r="H4" s="49">
        <v>6911761.9</v>
      </c>
      <c r="I4" s="49">
        <v>7731795.49</v>
      </c>
      <c r="J4" s="49">
        <v>8601196.12</v>
      </c>
      <c r="K4" s="49">
        <v>8570339.34</v>
      </c>
      <c r="L4" s="49"/>
      <c r="M4" s="49"/>
    </row>
    <row r="5" spans="1:13" ht="12.75">
      <c r="A5" s="23" t="s">
        <v>93</v>
      </c>
      <c r="B5" s="48">
        <v>8104064.29</v>
      </c>
      <c r="C5" s="49">
        <v>8074430.27</v>
      </c>
      <c r="D5" s="50">
        <v>26541979.11</v>
      </c>
      <c r="E5" s="49">
        <v>28822577.6</v>
      </c>
      <c r="F5" s="49">
        <v>26585651.49</v>
      </c>
      <c r="G5" s="49">
        <v>18578687.63</v>
      </c>
      <c r="H5" s="49">
        <v>18562187.02</v>
      </c>
      <c r="I5" s="49">
        <v>18517481.85</v>
      </c>
      <c r="J5" s="49">
        <v>18495300.65</v>
      </c>
      <c r="K5" s="49">
        <v>19366277.87</v>
      </c>
      <c r="L5" s="49"/>
      <c r="M5" s="49"/>
    </row>
    <row r="6" spans="1:13" ht="12.75">
      <c r="A6" s="23" t="s">
        <v>117</v>
      </c>
      <c r="B6" s="48">
        <v>2816528.57</v>
      </c>
      <c r="C6" s="49">
        <v>2752427.9</v>
      </c>
      <c r="D6" s="50">
        <v>2534555.79</v>
      </c>
      <c r="E6" s="49">
        <v>2640025.34</v>
      </c>
      <c r="F6" s="49">
        <v>2897570.52</v>
      </c>
      <c r="G6" s="49">
        <v>2962540.02</v>
      </c>
      <c r="H6" s="49">
        <v>3037229.52</v>
      </c>
      <c r="I6" s="49">
        <v>3030233.12</v>
      </c>
      <c r="J6" s="49">
        <v>2981361.38</v>
      </c>
      <c r="K6" s="49">
        <v>2965299.75</v>
      </c>
      <c r="L6" s="49"/>
      <c r="M6" s="49"/>
    </row>
    <row r="7" spans="1:13" ht="12.75">
      <c r="A7" s="23" t="s">
        <v>112</v>
      </c>
      <c r="B7" s="48">
        <v>20979228.84</v>
      </c>
      <c r="C7" s="49">
        <v>21108691.06</v>
      </c>
      <c r="D7" s="50">
        <v>21081107.24</v>
      </c>
      <c r="E7" s="49">
        <v>21315379.23</v>
      </c>
      <c r="F7" s="49">
        <v>21609259.83</v>
      </c>
      <c r="G7" s="49">
        <v>29793441.79</v>
      </c>
      <c r="H7" s="49">
        <v>30084613.49</v>
      </c>
      <c r="I7" s="49">
        <v>29916994.71</v>
      </c>
      <c r="J7" s="49">
        <v>29766464.74</v>
      </c>
      <c r="K7" s="49">
        <v>29734373.07</v>
      </c>
      <c r="L7" s="49"/>
      <c r="M7" s="49"/>
    </row>
    <row r="8" spans="1:13" ht="12.75">
      <c r="A8" s="37" t="s">
        <v>25</v>
      </c>
      <c r="B8" s="36">
        <f>SUM(B3:B7)</f>
        <v>53313363.32</v>
      </c>
      <c r="C8" s="36">
        <f>SUM(C3+C4+C5+C6+C7)</f>
        <v>54669659.31</v>
      </c>
      <c r="D8" s="36">
        <f>SUM(D4:D7)</f>
        <v>54936011.42999999</v>
      </c>
      <c r="E8" s="36">
        <f>SUM(E3:E7)</f>
        <v>57610269.54000001</v>
      </c>
      <c r="F8" s="36">
        <f>SUM(F4:F7)</f>
        <v>56610742.98</v>
      </c>
      <c r="G8" s="36">
        <f>SUM(G3:G7)</f>
        <v>57305508.7</v>
      </c>
      <c r="H8" s="36">
        <f>SUM(H3:H7)</f>
        <v>58595791.93</v>
      </c>
      <c r="I8" s="36">
        <f>SUM(I3:I7)</f>
        <v>59196505.17</v>
      </c>
      <c r="J8" s="36">
        <f>SUM(J3:J7)</f>
        <v>59844322.88999999</v>
      </c>
      <c r="K8" s="36">
        <f>SUM(K3:K7)</f>
        <v>60636290.03</v>
      </c>
      <c r="L8" s="36"/>
      <c r="M8" s="36"/>
    </row>
    <row r="9" spans="1:13" ht="12.75">
      <c r="A9" s="23" t="s">
        <v>50</v>
      </c>
      <c r="B9" s="25">
        <v>12476417.78</v>
      </c>
      <c r="C9" s="49">
        <v>12570201.34</v>
      </c>
      <c r="D9" s="50">
        <v>12362236.11</v>
      </c>
      <c r="E9" s="49">
        <v>12422380.05</v>
      </c>
      <c r="F9" s="49">
        <v>6597983.36</v>
      </c>
      <c r="G9" s="49">
        <v>5284835.57</v>
      </c>
      <c r="H9" s="49">
        <v>5366941.17</v>
      </c>
      <c r="I9" s="49">
        <v>0</v>
      </c>
      <c r="J9" s="49">
        <v>0</v>
      </c>
      <c r="K9" s="49">
        <v>0</v>
      </c>
      <c r="L9" s="49"/>
      <c r="M9" s="56"/>
    </row>
    <row r="10" spans="1:13" ht="12.75">
      <c r="A10" s="23" t="s">
        <v>106</v>
      </c>
      <c r="B10" s="25">
        <v>1821588.36</v>
      </c>
      <c r="C10" s="49">
        <v>1833440.64</v>
      </c>
      <c r="D10" s="50">
        <v>1800599.46</v>
      </c>
      <c r="E10" s="49">
        <v>1809359.62</v>
      </c>
      <c r="F10" s="49">
        <v>1847499.41</v>
      </c>
      <c r="G10" s="49">
        <v>1867374.31</v>
      </c>
      <c r="H10" s="49">
        <v>1926190.71</v>
      </c>
      <c r="I10" s="49">
        <v>1933122.13</v>
      </c>
      <c r="J10" s="49">
        <v>1930152.01</v>
      </c>
      <c r="K10" s="49">
        <v>1933755.04</v>
      </c>
      <c r="L10" s="49"/>
      <c r="M10" s="49"/>
    </row>
    <row r="11" spans="1:13" ht="12.75">
      <c r="A11" s="23" t="s">
        <v>79</v>
      </c>
      <c r="B11" s="25">
        <v>6723495.75</v>
      </c>
      <c r="C11" s="49">
        <v>6797140.95</v>
      </c>
      <c r="D11" s="50">
        <v>6812483.52</v>
      </c>
      <c r="E11" s="49">
        <v>6920379.91</v>
      </c>
      <c r="F11" s="49">
        <v>7015737.7</v>
      </c>
      <c r="G11" s="49">
        <v>14113077.89</v>
      </c>
      <c r="H11" s="49">
        <v>14295149.78</v>
      </c>
      <c r="I11" s="49">
        <v>14212295.62</v>
      </c>
      <c r="J11" s="49">
        <v>14149664</v>
      </c>
      <c r="K11" s="49">
        <v>14162821.52</v>
      </c>
      <c r="L11" s="49"/>
      <c r="M11" s="49"/>
    </row>
    <row r="12" spans="1:13" ht="12.75">
      <c r="A12" s="23" t="s">
        <v>91</v>
      </c>
      <c r="B12" s="25">
        <v>19880086.41</v>
      </c>
      <c r="C12" s="49">
        <v>19970737.97</v>
      </c>
      <c r="D12" s="50">
        <v>19551102.74</v>
      </c>
      <c r="E12" s="49">
        <v>19729525.64</v>
      </c>
      <c r="F12" s="49">
        <v>13880323.93</v>
      </c>
      <c r="G12" s="49">
        <v>6981670.37</v>
      </c>
      <c r="H12" s="49">
        <v>7105090.16</v>
      </c>
      <c r="I12" s="49">
        <v>7201613.5</v>
      </c>
      <c r="J12" s="49">
        <v>7147417.79</v>
      </c>
      <c r="K12" s="49">
        <v>7142397.63</v>
      </c>
      <c r="L12" s="49"/>
      <c r="M12" s="49"/>
    </row>
    <row r="13" spans="1:13" ht="12.75">
      <c r="A13" s="23" t="s">
        <v>64</v>
      </c>
      <c r="B13" s="25">
        <v>53199.23</v>
      </c>
      <c r="C13" s="49">
        <v>99448.55</v>
      </c>
      <c r="D13" s="50">
        <v>92612.03</v>
      </c>
      <c r="E13" s="49">
        <v>115239.47</v>
      </c>
      <c r="F13" s="49">
        <v>115157.08</v>
      </c>
      <c r="G13" s="49">
        <v>101548.59</v>
      </c>
      <c r="H13" s="49">
        <v>58753.55</v>
      </c>
      <c r="I13" s="49">
        <v>57658.68</v>
      </c>
      <c r="J13" s="49">
        <v>52672.6</v>
      </c>
      <c r="K13" s="49">
        <v>59985.57</v>
      </c>
      <c r="L13" s="49"/>
      <c r="M13" s="49"/>
    </row>
    <row r="14" spans="1:13" ht="12.75">
      <c r="A14" s="46" t="s">
        <v>107</v>
      </c>
      <c r="B14" s="25">
        <v>1126670.86</v>
      </c>
      <c r="C14" s="49">
        <v>1130245.19</v>
      </c>
      <c r="D14" s="50">
        <v>1107246.47</v>
      </c>
      <c r="E14" s="49">
        <v>1112010.37</v>
      </c>
      <c r="F14" s="49">
        <v>1136174.14</v>
      </c>
      <c r="G14" s="49">
        <v>1147274.18</v>
      </c>
      <c r="H14" s="49">
        <v>1158561.79</v>
      </c>
      <c r="I14" s="49">
        <v>1164238.87</v>
      </c>
      <c r="J14" s="49">
        <v>1163309.68</v>
      </c>
      <c r="K14" s="49">
        <v>1166966.65</v>
      </c>
      <c r="L14" s="49"/>
      <c r="M14" s="49"/>
    </row>
    <row r="15" spans="1:13" ht="12.75">
      <c r="A15" s="46" t="s">
        <v>116</v>
      </c>
      <c r="B15" s="25"/>
      <c r="C15" s="49"/>
      <c r="D15" s="50"/>
      <c r="E15" s="49"/>
      <c r="F15" s="49">
        <v>12176820.4</v>
      </c>
      <c r="G15" s="49">
        <v>12292568.91</v>
      </c>
      <c r="H15" s="49">
        <v>12528869.95</v>
      </c>
      <c r="I15" s="49">
        <v>17588054.52</v>
      </c>
      <c r="J15" s="49">
        <v>17433578.23</v>
      </c>
      <c r="K15" s="49">
        <v>17421010.6</v>
      </c>
      <c r="L15" s="49"/>
      <c r="M15" s="49"/>
    </row>
    <row r="16" spans="1:13" ht="12.75">
      <c r="A16" s="37" t="s">
        <v>37</v>
      </c>
      <c r="B16" s="36">
        <f>SUM(B9:B14)</f>
        <v>42081458.38999999</v>
      </c>
      <c r="C16" s="36">
        <f>SUM(C9+C10+C11+C12+C13+C14)</f>
        <v>42401214.63999999</v>
      </c>
      <c r="D16" s="51">
        <f>SUM(D9:D14)</f>
        <v>41726280.33</v>
      </c>
      <c r="E16" s="36">
        <f>SUM(E9:E14)</f>
        <v>42108895.059999995</v>
      </c>
      <c r="F16" s="36">
        <f>SUM(F9:F15)</f>
        <v>42769696.019999996</v>
      </c>
      <c r="G16" s="36">
        <f>SUM(G9:G15)</f>
        <v>41788349.82000001</v>
      </c>
      <c r="H16" s="36">
        <f>SUM(H9:H15)</f>
        <v>42439557.11</v>
      </c>
      <c r="I16" s="36">
        <f>SUM(I9:I15)</f>
        <v>42156983.32</v>
      </c>
      <c r="J16" s="36">
        <f>SUM(J9:J15)</f>
        <v>41876794.31</v>
      </c>
      <c r="K16" s="36">
        <f>SUM(K9:K15)</f>
        <v>41886937.01</v>
      </c>
      <c r="L16" s="36"/>
      <c r="M16" s="36"/>
    </row>
    <row r="17" spans="1:13" ht="12.75">
      <c r="A17" s="58" t="s">
        <v>29</v>
      </c>
      <c r="B17" s="36"/>
      <c r="C17" s="36"/>
      <c r="D17" s="57">
        <v>28815.78</v>
      </c>
      <c r="E17" s="25">
        <v>61107.58</v>
      </c>
      <c r="F17" s="25">
        <v>96174.94</v>
      </c>
      <c r="G17" s="25">
        <v>115894.17</v>
      </c>
      <c r="H17" s="25">
        <v>149105.68</v>
      </c>
      <c r="I17" s="59">
        <v>176530.12</v>
      </c>
      <c r="J17" s="59">
        <v>217153.68</v>
      </c>
      <c r="K17" s="59">
        <v>261442.64</v>
      </c>
      <c r="L17" s="36"/>
      <c r="M17" s="36"/>
    </row>
    <row r="18" spans="1:13" ht="12.75">
      <c r="A18" s="23" t="s">
        <v>29</v>
      </c>
      <c r="B18" s="25">
        <v>12283089.92</v>
      </c>
      <c r="C18" s="47">
        <v>11590310.44</v>
      </c>
      <c r="D18" s="50">
        <v>10429977.48</v>
      </c>
      <c r="E18" s="49">
        <v>8186631.99</v>
      </c>
      <c r="F18" s="49">
        <v>9793350.42</v>
      </c>
      <c r="G18" s="49">
        <v>9654869.13</v>
      </c>
      <c r="H18" s="49">
        <v>8887802.98</v>
      </c>
      <c r="I18" s="49">
        <v>8506219.28</v>
      </c>
      <c r="J18" s="49">
        <v>7600289.04</v>
      </c>
      <c r="K18" s="49">
        <v>6585266.51</v>
      </c>
      <c r="L18" s="49"/>
      <c r="M18" s="49"/>
    </row>
    <row r="19" spans="1:13" ht="12.75">
      <c r="A19" s="37" t="s">
        <v>33</v>
      </c>
      <c r="B19" s="36">
        <f>SUM(B18)</f>
        <v>12283089.92</v>
      </c>
      <c r="C19" s="36">
        <f>SUM(C18:C18)</f>
        <v>11590310.44</v>
      </c>
      <c r="D19" s="51">
        <f aca="true" t="shared" si="0" ref="D19:I19">SUM(D17:D18)</f>
        <v>10458793.26</v>
      </c>
      <c r="E19" s="51">
        <f t="shared" si="0"/>
        <v>8247739.57</v>
      </c>
      <c r="F19" s="36">
        <f t="shared" si="0"/>
        <v>9889525.36</v>
      </c>
      <c r="G19" s="36">
        <f t="shared" si="0"/>
        <v>9770763.3</v>
      </c>
      <c r="H19" s="36">
        <f t="shared" si="0"/>
        <v>9036908.66</v>
      </c>
      <c r="I19" s="36">
        <f t="shared" si="0"/>
        <v>8682749.399999999</v>
      </c>
      <c r="J19" s="36">
        <f>SUM(J17:J18)</f>
        <v>7817442.72</v>
      </c>
      <c r="K19" s="36">
        <f>SUM(K17:K18)</f>
        <v>6846709.149999999</v>
      </c>
      <c r="L19" s="36">
        <f>SUM(L18:L18)</f>
        <v>0</v>
      </c>
      <c r="M19" s="36">
        <f>M18</f>
        <v>0</v>
      </c>
    </row>
    <row r="20" spans="1:13" ht="14.25">
      <c r="A20" s="53" t="s">
        <v>71</v>
      </c>
      <c r="B20" s="54">
        <f aca="true" t="shared" si="1" ref="B20:M20">SUM(B8,B16,B19)</f>
        <v>107677911.63</v>
      </c>
      <c r="C20" s="54">
        <f>SUM(C8,C16,C19)</f>
        <v>108661184.38999999</v>
      </c>
      <c r="D20" s="54">
        <f>SUM(D8,D16,D19)</f>
        <v>107121085.02</v>
      </c>
      <c r="E20" s="55">
        <f>E8+E16+E19</f>
        <v>107966904.16999999</v>
      </c>
      <c r="F20" s="54">
        <f>F8+F16+F19</f>
        <v>109269964.36</v>
      </c>
      <c r="G20" s="54">
        <f t="shared" si="1"/>
        <v>108864621.82000001</v>
      </c>
      <c r="H20" s="54">
        <f>SUM(H8+H16+H19)</f>
        <v>110072257.69999999</v>
      </c>
      <c r="I20" s="54">
        <f>SUM(I8+I16+I19)</f>
        <v>110036237.89000002</v>
      </c>
      <c r="J20" s="54">
        <f t="shared" si="1"/>
        <v>109538559.91999999</v>
      </c>
      <c r="K20" s="54">
        <f t="shared" si="1"/>
        <v>109369936.19</v>
      </c>
      <c r="L20" s="54">
        <f t="shared" si="1"/>
        <v>0</v>
      </c>
      <c r="M20" s="54">
        <f t="shared" si="1"/>
        <v>0</v>
      </c>
    </row>
  </sheetData>
  <sheetProtection selectLockedCells="1" selectUnlockedCells="1"/>
  <mergeCells count="1">
    <mergeCell ref="A1:M1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6">
      <selection activeCell="M38" sqref="M38"/>
    </sheetView>
  </sheetViews>
  <sheetFormatPr defaultColWidth="11.57421875" defaultRowHeight="12.75"/>
  <cols>
    <col min="1" max="1" width="32.8515625" style="0" customWidth="1"/>
    <col min="2" max="2" width="11.140625" style="0" customWidth="1"/>
    <col min="3" max="3" width="11.281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1.28125" style="0" customWidth="1"/>
    <col min="9" max="10" width="11.140625" style="0" customWidth="1"/>
    <col min="11" max="11" width="11.00390625" style="0" customWidth="1"/>
    <col min="12" max="12" width="11.140625" style="0" customWidth="1"/>
    <col min="13" max="13" width="11.421875" style="0" customWidth="1"/>
  </cols>
  <sheetData>
    <row r="1" spans="1:13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spans="1:13" ht="12.75">
      <c r="A2" s="1" t="s">
        <v>67</v>
      </c>
      <c r="B2" s="8">
        <v>3128236.43</v>
      </c>
      <c r="C2" s="8">
        <v>3146560.98</v>
      </c>
      <c r="D2" s="8">
        <v>3148435.63</v>
      </c>
      <c r="E2" s="8">
        <v>3224718.21</v>
      </c>
      <c r="F2" s="9">
        <v>3302961.22</v>
      </c>
      <c r="G2" s="9">
        <v>3295682.16</v>
      </c>
      <c r="H2" s="9">
        <v>3260895.69</v>
      </c>
      <c r="I2" s="9">
        <v>2673683.56</v>
      </c>
      <c r="J2" s="9">
        <v>2652720.14</v>
      </c>
      <c r="K2" s="9">
        <v>693376.43</v>
      </c>
      <c r="L2" s="9">
        <v>701947.54</v>
      </c>
      <c r="M2" s="9">
        <v>710430.35</v>
      </c>
    </row>
    <row r="3" spans="1:13" ht="12.75">
      <c r="A3" s="1" t="s">
        <v>65</v>
      </c>
      <c r="B3" s="8">
        <v>889228.75</v>
      </c>
      <c r="C3" s="8">
        <v>893738.74</v>
      </c>
      <c r="D3" s="8">
        <v>890919.16</v>
      </c>
      <c r="E3" s="8">
        <v>912521.85</v>
      </c>
      <c r="F3" s="8">
        <v>935590.26</v>
      </c>
      <c r="G3" s="8">
        <v>931598.21</v>
      </c>
      <c r="H3" s="8">
        <v>923581.64</v>
      </c>
      <c r="I3" s="8">
        <v>892231.8</v>
      </c>
      <c r="J3" s="9">
        <v>882509.38</v>
      </c>
      <c r="K3" s="9">
        <v>94114.57</v>
      </c>
      <c r="L3" s="9">
        <v>95071.03</v>
      </c>
      <c r="M3" s="9">
        <v>96458.92</v>
      </c>
    </row>
    <row r="4" spans="1:13" ht="12.75">
      <c r="A4" s="1" t="s">
        <v>66</v>
      </c>
      <c r="B4" s="8">
        <v>0</v>
      </c>
      <c r="C4" s="8">
        <v>0</v>
      </c>
      <c r="D4" s="8">
        <v>0</v>
      </c>
      <c r="E4" s="8">
        <v>0</v>
      </c>
      <c r="F4" s="9">
        <v>0</v>
      </c>
      <c r="G4" s="9">
        <v>0</v>
      </c>
      <c r="H4" s="9">
        <v>1307787.14</v>
      </c>
      <c r="I4" s="9">
        <v>1263002.54</v>
      </c>
      <c r="J4" s="9">
        <v>232947.44</v>
      </c>
      <c r="K4" s="9">
        <v>238388.37</v>
      </c>
      <c r="L4" s="9">
        <v>240811.05</v>
      </c>
      <c r="M4" s="9">
        <v>244326.51</v>
      </c>
    </row>
    <row r="5" spans="1:13" ht="12.75">
      <c r="A5" s="1" t="s">
        <v>15</v>
      </c>
      <c r="B5" s="8">
        <v>4861018.15</v>
      </c>
      <c r="C5" s="8">
        <v>4901374.95</v>
      </c>
      <c r="D5" s="8">
        <v>4952118.12</v>
      </c>
      <c r="E5" s="8">
        <v>4999924.4</v>
      </c>
      <c r="F5" s="8">
        <v>5048946.67</v>
      </c>
      <c r="G5" s="8">
        <v>5102925.44</v>
      </c>
      <c r="H5" s="8">
        <v>5667501.99</v>
      </c>
      <c r="I5" s="8">
        <v>6584886.34</v>
      </c>
      <c r="J5" s="8">
        <v>6658564.1</v>
      </c>
      <c r="K5" s="8">
        <v>6732623.86</v>
      </c>
      <c r="L5" s="8">
        <v>6803468.36</v>
      </c>
      <c r="M5" s="8">
        <v>6882144.12</v>
      </c>
    </row>
    <row r="6" spans="1:13" ht="12.75">
      <c r="A6" s="1" t="s">
        <v>16</v>
      </c>
      <c r="B6" s="8">
        <v>2558037.34</v>
      </c>
      <c r="C6" s="8">
        <v>2578926.08</v>
      </c>
      <c r="D6" s="8">
        <v>2722196.84</v>
      </c>
      <c r="E6" s="8">
        <v>2746922.69</v>
      </c>
      <c r="F6" s="8">
        <v>2774523.1</v>
      </c>
      <c r="G6" s="8">
        <v>2802414.38</v>
      </c>
      <c r="H6" s="8">
        <v>2836371.25</v>
      </c>
      <c r="I6" s="8">
        <v>2865405.76</v>
      </c>
      <c r="J6" s="8">
        <v>2893175.59</v>
      </c>
      <c r="K6" s="8">
        <v>822898.03</v>
      </c>
      <c r="L6" s="8">
        <v>831266.59</v>
      </c>
      <c r="M6" s="8">
        <v>840640.81</v>
      </c>
    </row>
    <row r="7" spans="1:13" ht="12.75">
      <c r="A7" s="1" t="s">
        <v>38</v>
      </c>
      <c r="B7" s="8">
        <v>3310538.42</v>
      </c>
      <c r="C7" s="8">
        <v>3337510.66</v>
      </c>
      <c r="D7" s="8">
        <v>3369538.02</v>
      </c>
      <c r="E7" s="8">
        <v>3399803.65</v>
      </c>
      <c r="F7" s="8">
        <v>3552331.52</v>
      </c>
      <c r="G7" s="8">
        <v>3587859.23</v>
      </c>
      <c r="H7" s="8">
        <v>3631241.33</v>
      </c>
      <c r="I7" s="8">
        <v>3668262.59</v>
      </c>
      <c r="J7" s="8">
        <v>2095420.79</v>
      </c>
      <c r="K7" s="8">
        <v>2118184.23</v>
      </c>
      <c r="L7" s="8">
        <v>2139729.1</v>
      </c>
      <c r="M7" s="8">
        <v>2163763.16</v>
      </c>
    </row>
    <row r="8" spans="1:13" ht="12.75">
      <c r="A8" s="1" t="s">
        <v>39</v>
      </c>
      <c r="B8" s="8">
        <v>555270.73</v>
      </c>
      <c r="C8" s="8">
        <v>559794.73</v>
      </c>
      <c r="D8" s="8">
        <v>565166.62</v>
      </c>
      <c r="E8" s="8">
        <v>570243.02</v>
      </c>
      <c r="F8" s="8">
        <v>593887.88</v>
      </c>
      <c r="G8" s="8">
        <v>599827.49</v>
      </c>
      <c r="H8" s="8">
        <v>607080.21</v>
      </c>
      <c r="I8" s="8">
        <v>666926.21</v>
      </c>
      <c r="J8" s="8">
        <v>673379.02</v>
      </c>
      <c r="K8" s="8">
        <v>680694.21</v>
      </c>
      <c r="L8" s="8">
        <v>687617.82</v>
      </c>
      <c r="M8" s="8">
        <v>695341.35</v>
      </c>
    </row>
    <row r="9" spans="1:13" ht="12.75">
      <c r="A9" s="1" t="s">
        <v>40</v>
      </c>
      <c r="B9" s="8">
        <v>332729.34</v>
      </c>
      <c r="C9" s="8">
        <v>335114.21</v>
      </c>
      <c r="D9" s="8">
        <v>338104.02</v>
      </c>
      <c r="E9" s="8">
        <v>340980.51</v>
      </c>
      <c r="F9" s="8">
        <v>344130.72</v>
      </c>
      <c r="G9" s="8">
        <v>347255.37</v>
      </c>
      <c r="H9" s="8">
        <v>50793.02</v>
      </c>
      <c r="I9" s="8">
        <v>51303.83</v>
      </c>
      <c r="J9" s="8">
        <v>1849085.6</v>
      </c>
      <c r="K9" s="8">
        <v>6918917.43</v>
      </c>
      <c r="L9" s="8">
        <v>6991900.41</v>
      </c>
      <c r="M9" s="8">
        <v>7073120.67</v>
      </c>
    </row>
    <row r="10" spans="1:13" ht="12.75">
      <c r="A10" s="1" t="s">
        <v>41</v>
      </c>
      <c r="B10" s="8">
        <v>777309.88</v>
      </c>
      <c r="C10" s="8">
        <v>756762.27</v>
      </c>
      <c r="D10" s="8">
        <v>742889.94</v>
      </c>
      <c r="E10" s="8">
        <v>723684.53</v>
      </c>
      <c r="F10" s="8">
        <v>394014.25</v>
      </c>
      <c r="G10" s="8">
        <v>363290.31</v>
      </c>
      <c r="H10" s="8">
        <v>32143.98</v>
      </c>
      <c r="I10" s="8">
        <v>32467.25</v>
      </c>
      <c r="J10" s="8">
        <v>117934.61</v>
      </c>
      <c r="K10" s="8">
        <v>112677.69</v>
      </c>
      <c r="L10" s="8">
        <v>106767.32</v>
      </c>
      <c r="M10" s="8">
        <v>136210.03</v>
      </c>
    </row>
    <row r="11" spans="1:13" ht="12.75">
      <c r="A11" s="1" t="s">
        <v>51</v>
      </c>
      <c r="B11" s="8">
        <v>3690453.11</v>
      </c>
      <c r="C11" s="8">
        <v>3850189.34</v>
      </c>
      <c r="D11" s="8">
        <v>3887636.6</v>
      </c>
      <c r="E11" s="8">
        <v>3904709.97</v>
      </c>
      <c r="F11" s="8">
        <v>3970594.5</v>
      </c>
      <c r="G11" s="8">
        <v>4144432.02</v>
      </c>
      <c r="H11" s="8">
        <v>4217377.73</v>
      </c>
      <c r="I11" s="8">
        <v>4195929.67</v>
      </c>
      <c r="J11" s="8">
        <v>4225207.67</v>
      </c>
      <c r="K11" s="8">
        <v>4327711.51</v>
      </c>
      <c r="L11" s="8">
        <v>4351612.07</v>
      </c>
      <c r="M11" s="8">
        <v>4440542.92</v>
      </c>
    </row>
    <row r="12" spans="1:13" ht="12.75">
      <c r="A12" s="1" t="s">
        <v>42</v>
      </c>
      <c r="B12" s="8">
        <v>2895215.04</v>
      </c>
      <c r="C12" s="8">
        <v>2929757.99</v>
      </c>
      <c r="D12" s="8">
        <v>2960050.39</v>
      </c>
      <c r="E12" s="8">
        <v>3086453.11</v>
      </c>
      <c r="F12" s="8">
        <v>2643586.17</v>
      </c>
      <c r="G12" s="8">
        <v>2665810.2</v>
      </c>
      <c r="H12" s="8">
        <v>2712089.46</v>
      </c>
      <c r="I12" s="8">
        <v>2670334.27</v>
      </c>
      <c r="J12" s="8">
        <v>2694515.51</v>
      </c>
      <c r="K12" s="8">
        <v>2766289.36</v>
      </c>
      <c r="L12" s="8">
        <v>2947538.77</v>
      </c>
      <c r="M12" s="8">
        <v>3352703.44</v>
      </c>
    </row>
    <row r="13" spans="1:13" ht="12.75">
      <c r="A13" s="1" t="s">
        <v>46</v>
      </c>
      <c r="B13" s="8">
        <v>0</v>
      </c>
      <c r="C13" s="8">
        <v>0</v>
      </c>
      <c r="D13" s="8">
        <v>0</v>
      </c>
      <c r="E13" s="8">
        <v>0</v>
      </c>
      <c r="F13" s="8">
        <v>501282.84</v>
      </c>
      <c r="G13" s="8">
        <v>502622.16</v>
      </c>
      <c r="H13" s="8">
        <v>508668.44</v>
      </c>
      <c r="I13" s="8">
        <v>6251.84</v>
      </c>
      <c r="J13" s="8">
        <v>0</v>
      </c>
      <c r="K13" s="8">
        <v>0</v>
      </c>
      <c r="L13" s="8">
        <v>0</v>
      </c>
      <c r="M13" s="8">
        <v>0</v>
      </c>
    </row>
    <row r="14" spans="1:13" ht="12.75">
      <c r="A14" s="1" t="s">
        <v>47</v>
      </c>
      <c r="B14" s="8">
        <v>1584280.29</v>
      </c>
      <c r="C14" s="8">
        <v>1588479.61</v>
      </c>
      <c r="D14" s="8">
        <v>1286963.07</v>
      </c>
      <c r="E14" s="8">
        <v>1300692.51</v>
      </c>
      <c r="F14" s="8">
        <v>1321593.51</v>
      </c>
      <c r="G14" s="8">
        <v>1351567.89</v>
      </c>
      <c r="H14" s="8">
        <v>57847.91</v>
      </c>
      <c r="I14" s="8">
        <v>57333.9</v>
      </c>
      <c r="J14" s="8">
        <v>0</v>
      </c>
      <c r="K14" s="8">
        <v>0</v>
      </c>
      <c r="L14" s="8">
        <v>0</v>
      </c>
      <c r="M14" s="8">
        <v>0</v>
      </c>
    </row>
    <row r="15" spans="1:13" ht="12.75">
      <c r="A15" s="1" t="s">
        <v>58</v>
      </c>
      <c r="B15" s="8">
        <v>0</v>
      </c>
      <c r="C15" s="8">
        <v>0</v>
      </c>
      <c r="D15" s="8">
        <v>299961.6</v>
      </c>
      <c r="E15" s="8">
        <v>300775.2</v>
      </c>
      <c r="F15" s="8">
        <v>307405.2</v>
      </c>
      <c r="G15" s="8">
        <v>309059.7</v>
      </c>
      <c r="H15" s="8">
        <v>315191.4</v>
      </c>
      <c r="I15" s="8">
        <v>302578.2</v>
      </c>
      <c r="J15" s="8">
        <v>303924.6</v>
      </c>
      <c r="K15" s="8">
        <v>313497.9</v>
      </c>
      <c r="L15" s="8">
        <v>314658.3</v>
      </c>
      <c r="M15" s="8">
        <v>321230.1</v>
      </c>
    </row>
    <row r="16" spans="1:13" ht="12.75">
      <c r="A16" s="1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303578.4</v>
      </c>
      <c r="G16" s="8">
        <v>307144.8</v>
      </c>
      <c r="H16" s="8">
        <v>311508.3</v>
      </c>
      <c r="I16" s="8">
        <v>304637.1</v>
      </c>
      <c r="J16" s="8">
        <v>309220.8</v>
      </c>
      <c r="K16" s="8">
        <v>315575.7</v>
      </c>
      <c r="L16" s="8">
        <v>318586.2</v>
      </c>
      <c r="M16" s="8">
        <v>323905.2</v>
      </c>
    </row>
    <row r="17" spans="1:13" ht="12.75">
      <c r="A17" s="1" t="s">
        <v>53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301358.4</v>
      </c>
      <c r="I17" s="8">
        <v>294495.6</v>
      </c>
      <c r="J17" s="8">
        <v>298927.5</v>
      </c>
      <c r="K17" s="8">
        <v>305067.9</v>
      </c>
      <c r="L17" s="8">
        <v>307977.3</v>
      </c>
      <c r="M17" s="8">
        <v>313117.2</v>
      </c>
    </row>
    <row r="18" spans="1:13" ht="12.75">
      <c r="A18" s="1" t="s">
        <v>52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301358.4</v>
      </c>
      <c r="I18" s="8">
        <v>294495.6</v>
      </c>
      <c r="J18" s="8">
        <v>298927.5</v>
      </c>
      <c r="K18" s="8">
        <v>305067.9</v>
      </c>
      <c r="L18" s="8">
        <v>307977.3</v>
      </c>
      <c r="M18" s="8">
        <v>313117.2</v>
      </c>
    </row>
    <row r="19" spans="1:13" ht="12.75">
      <c r="A19" s="1" t="s">
        <v>56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1002376</v>
      </c>
      <c r="J19" s="8">
        <v>1017458</v>
      </c>
      <c r="K19" s="8">
        <v>1038356</v>
      </c>
      <c r="L19" s="8">
        <v>1048259</v>
      </c>
      <c r="M19" s="8">
        <v>1065753</v>
      </c>
    </row>
    <row r="20" spans="1:13" ht="12.75">
      <c r="A20" s="1" t="s">
        <v>62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1002268</v>
      </c>
      <c r="K20" s="8">
        <v>1022838</v>
      </c>
      <c r="L20" s="8">
        <v>1032588</v>
      </c>
      <c r="M20" s="8">
        <v>1049809</v>
      </c>
    </row>
    <row r="21" spans="1:13" ht="12.75">
      <c r="A21" s="1" t="s">
        <v>14</v>
      </c>
      <c r="B21" s="8">
        <v>215908.56</v>
      </c>
      <c r="C21" s="8">
        <v>234720.8</v>
      </c>
      <c r="D21" s="8">
        <v>230115.99</v>
      </c>
      <c r="E21" s="8">
        <v>249879.93</v>
      </c>
      <c r="F21" s="8">
        <v>234721.69</v>
      </c>
      <c r="G21" s="8">
        <v>237347.71</v>
      </c>
      <c r="H21" s="8">
        <v>229326.99</v>
      </c>
      <c r="I21" s="8">
        <v>212521.65</v>
      </c>
      <c r="J21" s="8">
        <v>206563.75</v>
      </c>
      <c r="K21" s="8">
        <v>206858.95</v>
      </c>
      <c r="L21" s="8">
        <v>202088.45</v>
      </c>
      <c r="M21" s="8">
        <v>195855.09</v>
      </c>
    </row>
    <row r="22" spans="1:13" ht="12.75">
      <c r="A22" s="6" t="s">
        <v>25</v>
      </c>
      <c r="B22" s="8">
        <f aca="true" t="shared" si="0" ref="B22:M22">SUM(B2:B21)</f>
        <v>24798226.04</v>
      </c>
      <c r="C22" s="8">
        <f t="shared" si="0"/>
        <v>25112930.360000003</v>
      </c>
      <c r="D22" s="8">
        <f t="shared" si="0"/>
        <v>25394096</v>
      </c>
      <c r="E22" s="8">
        <f t="shared" si="0"/>
        <v>25761309.58</v>
      </c>
      <c r="F22" s="8">
        <f t="shared" si="0"/>
        <v>26229147.93</v>
      </c>
      <c r="G22" s="8">
        <f t="shared" si="0"/>
        <v>26548837.07</v>
      </c>
      <c r="H22" s="8">
        <f t="shared" si="0"/>
        <v>27272123.279999997</v>
      </c>
      <c r="I22" s="8">
        <f t="shared" si="0"/>
        <v>28039123.709999997</v>
      </c>
      <c r="J22" s="8">
        <f t="shared" si="0"/>
        <v>28412749.999999996</v>
      </c>
      <c r="K22" s="8">
        <f t="shared" si="0"/>
        <v>29013138.03999999</v>
      </c>
      <c r="L22" s="8">
        <f>SUM(L2:L21)</f>
        <v>29429864.61</v>
      </c>
      <c r="M22" s="8">
        <f t="shared" si="0"/>
        <v>30218469.070000004</v>
      </c>
    </row>
    <row r="23" spans="1:13" ht="12.75">
      <c r="A23" s="1" t="s">
        <v>45</v>
      </c>
      <c r="B23" s="8">
        <v>2450634.48</v>
      </c>
      <c r="C23" s="8">
        <v>2480339.52</v>
      </c>
      <c r="D23" s="8">
        <v>2503777.46</v>
      </c>
      <c r="E23" s="8">
        <v>2510764.08</v>
      </c>
      <c r="F23" s="8">
        <v>2557046.1</v>
      </c>
      <c r="G23" s="8">
        <v>2578584.87</v>
      </c>
      <c r="H23" s="8">
        <v>3231829.85</v>
      </c>
      <c r="I23" s="8">
        <v>3219794.57</v>
      </c>
      <c r="J23" s="8">
        <v>3248102.11</v>
      </c>
      <c r="K23" s="8">
        <v>3335715.15</v>
      </c>
      <c r="L23" s="8">
        <v>4796894.74</v>
      </c>
      <c r="M23" s="8">
        <v>7808149.9</v>
      </c>
    </row>
    <row r="24" spans="1:13" ht="12.75">
      <c r="A24" s="1" t="s">
        <v>54</v>
      </c>
      <c r="B24" s="8">
        <v>5963421.49</v>
      </c>
      <c r="C24" s="8">
        <v>6005908.91</v>
      </c>
      <c r="D24" s="8">
        <v>6059100.86</v>
      </c>
      <c r="E24" s="8">
        <v>6111194.73</v>
      </c>
      <c r="F24" s="8">
        <v>4165634.39</v>
      </c>
      <c r="G24" s="8">
        <v>4203538.29</v>
      </c>
      <c r="H24" s="8">
        <v>3043792.88</v>
      </c>
      <c r="I24" s="8">
        <v>2983925.4</v>
      </c>
      <c r="J24" s="8">
        <v>1909470.39</v>
      </c>
      <c r="K24" s="8">
        <v>3436625.05</v>
      </c>
      <c r="L24" s="8">
        <v>3472666.01</v>
      </c>
      <c r="M24" s="8">
        <v>2372904.08</v>
      </c>
    </row>
    <row r="25" spans="1:13" ht="12.75">
      <c r="A25" s="1" t="s">
        <v>55</v>
      </c>
      <c r="B25" s="8">
        <v>1061367.43</v>
      </c>
      <c r="C25" s="8">
        <v>1068929.32</v>
      </c>
      <c r="D25" s="8">
        <v>1078396.4</v>
      </c>
      <c r="E25" s="8">
        <v>1087668.05</v>
      </c>
      <c r="F25" s="8">
        <v>93014.81</v>
      </c>
      <c r="G25" s="8">
        <v>93861.17</v>
      </c>
      <c r="H25" s="8">
        <v>95037.92</v>
      </c>
      <c r="I25" s="8">
        <v>125441.64</v>
      </c>
      <c r="J25" s="8">
        <v>119549.03</v>
      </c>
      <c r="K25" s="8">
        <v>52553.16</v>
      </c>
      <c r="L25" s="8">
        <v>81289.98</v>
      </c>
      <c r="M25" s="8">
        <v>24764.98</v>
      </c>
    </row>
    <row r="26" spans="1:13" ht="12.75">
      <c r="A26" s="1" t="s">
        <v>35</v>
      </c>
      <c r="B26" s="8">
        <v>843211.88</v>
      </c>
      <c r="C26" s="8">
        <v>847360.76</v>
      </c>
      <c r="D26" s="8">
        <v>949587.82</v>
      </c>
      <c r="E26" s="8">
        <v>964251.22</v>
      </c>
      <c r="F26" s="8">
        <v>982052.69</v>
      </c>
      <c r="G26" s="8">
        <v>984656.36</v>
      </c>
      <c r="H26" s="8">
        <v>990306.06</v>
      </c>
      <c r="I26" s="8">
        <v>979034.5</v>
      </c>
      <c r="J26" s="8">
        <v>975114.24</v>
      </c>
      <c r="K26" s="8">
        <v>0</v>
      </c>
      <c r="L26" s="8">
        <v>0</v>
      </c>
      <c r="M26" s="8">
        <v>0</v>
      </c>
    </row>
    <row r="27" spans="1:13" ht="12.75">
      <c r="A27" s="1" t="s">
        <v>57</v>
      </c>
      <c r="B27" s="8">
        <v>0</v>
      </c>
      <c r="C27" s="8">
        <v>0</v>
      </c>
      <c r="D27" s="8">
        <v>0</v>
      </c>
      <c r="E27" s="8">
        <v>0</v>
      </c>
      <c r="F27" s="8">
        <v>1005871.03</v>
      </c>
      <c r="G27" s="8">
        <v>1015268.02</v>
      </c>
      <c r="H27" s="8">
        <v>1030961.65</v>
      </c>
      <c r="I27" s="8">
        <v>1004919.27</v>
      </c>
      <c r="J27" s="8">
        <v>1018498.62</v>
      </c>
      <c r="K27" s="8">
        <v>1040962.97</v>
      </c>
      <c r="L27" s="8">
        <v>1050047.77</v>
      </c>
      <c r="M27" s="8">
        <v>1068192.23</v>
      </c>
    </row>
    <row r="28" spans="1:13" ht="12.75">
      <c r="A28" s="1" t="s">
        <v>36</v>
      </c>
      <c r="B28" s="8">
        <v>0</v>
      </c>
      <c r="C28" s="8">
        <v>0</v>
      </c>
      <c r="D28" s="8">
        <v>0</v>
      </c>
      <c r="E28" s="8">
        <v>0</v>
      </c>
      <c r="F28" s="8">
        <v>2004753.49</v>
      </c>
      <c r="G28" s="8">
        <v>2335718.12</v>
      </c>
      <c r="H28" s="8">
        <v>2638436.81</v>
      </c>
      <c r="I28" s="8">
        <v>2557801.82</v>
      </c>
      <c r="J28" s="8">
        <v>2540757.83</v>
      </c>
      <c r="K28" s="8">
        <v>1585112.98</v>
      </c>
      <c r="L28" s="8">
        <v>1601244.3</v>
      </c>
      <c r="M28" s="8">
        <v>1625245.31</v>
      </c>
    </row>
    <row r="29" spans="1:13" ht="12.75">
      <c r="A29" s="1" t="s">
        <v>50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608185.71</v>
      </c>
      <c r="I29" s="8">
        <v>901546.68</v>
      </c>
      <c r="J29" s="8">
        <v>908192.48</v>
      </c>
      <c r="K29" s="8">
        <v>930287.48</v>
      </c>
      <c r="L29" s="8">
        <v>935143.56</v>
      </c>
      <c r="M29" s="8">
        <v>954517.36</v>
      </c>
    </row>
    <row r="30" spans="1:13" ht="12.75">
      <c r="A30" s="1" t="s">
        <v>63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1419401.33</v>
      </c>
      <c r="K30" s="8">
        <v>3408571.45</v>
      </c>
      <c r="L30" s="8">
        <v>3521261.32</v>
      </c>
      <c r="M30" s="8">
        <v>4090427.46</v>
      </c>
    </row>
    <row r="31" spans="1:13" ht="12.75">
      <c r="A31" s="1" t="s">
        <v>64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65573.93</v>
      </c>
      <c r="K31" s="8">
        <v>172675.59</v>
      </c>
      <c r="L31" s="8">
        <v>188428.16</v>
      </c>
      <c r="M31" s="8">
        <v>246699.91</v>
      </c>
    </row>
    <row r="32" spans="1:13" ht="12.75">
      <c r="A32" s="6" t="s">
        <v>37</v>
      </c>
      <c r="B32" s="8">
        <f aca="true" t="shared" si="1" ref="B32:I32">SUM(B23:B31)</f>
        <v>10318635.280000001</v>
      </c>
      <c r="C32" s="8">
        <f t="shared" si="1"/>
        <v>10402538.51</v>
      </c>
      <c r="D32" s="8">
        <f t="shared" si="1"/>
        <v>10590862.540000001</v>
      </c>
      <c r="E32" s="8">
        <f t="shared" si="1"/>
        <v>10673878.080000002</v>
      </c>
      <c r="F32" s="8">
        <f t="shared" si="1"/>
        <v>10808372.51</v>
      </c>
      <c r="G32" s="8">
        <f t="shared" si="1"/>
        <v>11211626.830000002</v>
      </c>
      <c r="H32" s="8">
        <f t="shared" si="1"/>
        <v>11638550.880000003</v>
      </c>
      <c r="I32" s="8">
        <f t="shared" si="1"/>
        <v>11772463.879999999</v>
      </c>
      <c r="J32" s="8">
        <f>SUM(J23:J31)</f>
        <v>12204659.96</v>
      </c>
      <c r="K32" s="8">
        <f>SUM(K23:K31)</f>
        <v>13962503.829999998</v>
      </c>
      <c r="L32" s="8">
        <f>SUM(L23:L31)</f>
        <v>15646975.840000002</v>
      </c>
      <c r="M32" s="8">
        <f>SUM(M23:M31)</f>
        <v>18190901.23</v>
      </c>
    </row>
    <row r="33" spans="1:13" ht="12.75">
      <c r="A33" s="1" t="s">
        <v>26</v>
      </c>
      <c r="B33" s="8">
        <v>2442192.17</v>
      </c>
      <c r="C33" s="8">
        <v>1866825.12</v>
      </c>
      <c r="D33" s="8">
        <v>1146994.34</v>
      </c>
      <c r="E33" s="8">
        <v>598122.53</v>
      </c>
      <c r="F33" s="8">
        <v>469477.62</v>
      </c>
      <c r="G33" s="8">
        <v>130127.15</v>
      </c>
      <c r="H33" s="8">
        <v>201098.95</v>
      </c>
      <c r="I33" s="8">
        <v>105191.55</v>
      </c>
      <c r="J33" s="8">
        <v>74432.36</v>
      </c>
      <c r="K33" s="8">
        <v>0</v>
      </c>
      <c r="L33" s="8">
        <v>0</v>
      </c>
      <c r="M33" s="8">
        <v>0</v>
      </c>
    </row>
    <row r="34" spans="1:13" ht="12.75">
      <c r="A34" s="1" t="s">
        <v>43</v>
      </c>
      <c r="B34" s="8">
        <v>92959.4</v>
      </c>
      <c r="C34" s="8">
        <v>142905.78</v>
      </c>
      <c r="D34" s="8">
        <v>189963.2</v>
      </c>
      <c r="E34" s="8">
        <v>25647.07</v>
      </c>
      <c r="F34" s="8">
        <v>11121.08</v>
      </c>
      <c r="G34" s="8">
        <v>8132.74</v>
      </c>
      <c r="H34" s="8">
        <v>44311.69</v>
      </c>
      <c r="I34" s="8">
        <v>31864.62</v>
      </c>
      <c r="J34" s="8">
        <v>29679.3</v>
      </c>
      <c r="K34" s="8">
        <v>0</v>
      </c>
      <c r="L34" s="8">
        <v>0</v>
      </c>
      <c r="M34" s="8">
        <v>0</v>
      </c>
    </row>
    <row r="35" spans="1:13" ht="12.75">
      <c r="A35" s="1" t="s">
        <v>28</v>
      </c>
      <c r="B35" s="8">
        <v>2633841.21</v>
      </c>
      <c r="C35" s="8">
        <v>3636083.5</v>
      </c>
      <c r="D35" s="8">
        <v>4647022.34</v>
      </c>
      <c r="E35" s="8">
        <v>4685101.35</v>
      </c>
      <c r="F35" s="8">
        <v>3728702.56</v>
      </c>
      <c r="G35" s="8">
        <v>2694910.15</v>
      </c>
      <c r="H35" s="8">
        <v>1600931.28</v>
      </c>
      <c r="I35" s="8">
        <v>1229750.1</v>
      </c>
      <c r="J35" s="8">
        <v>1275415.31</v>
      </c>
      <c r="K35" s="8">
        <v>1320510.76</v>
      </c>
      <c r="L35" s="8">
        <v>1785836.24</v>
      </c>
      <c r="M35" s="8">
        <v>299650.96</v>
      </c>
    </row>
    <row r="36" spans="1:13" ht="12.75">
      <c r="A36" s="1" t="s">
        <v>29</v>
      </c>
      <c r="B36" s="8">
        <v>0</v>
      </c>
      <c r="C36" s="8">
        <v>0</v>
      </c>
      <c r="D36" s="8">
        <v>0</v>
      </c>
      <c r="E36" s="8">
        <v>996246.33</v>
      </c>
      <c r="F36" s="8">
        <v>1539367.03</v>
      </c>
      <c r="G36" s="8">
        <v>1551310.59</v>
      </c>
      <c r="H36" s="8">
        <v>2099984.04</v>
      </c>
      <c r="I36" s="8">
        <v>2091572.82</v>
      </c>
      <c r="J36" s="8">
        <v>2111691.57</v>
      </c>
      <c r="K36" s="8">
        <v>1027090.49</v>
      </c>
      <c r="L36" s="8">
        <v>1047633.23</v>
      </c>
      <c r="M36" s="8">
        <v>1066293.02</v>
      </c>
    </row>
    <row r="37" spans="1:13" ht="12.75">
      <c r="A37" s="1" t="s">
        <v>44</v>
      </c>
      <c r="B37" s="8">
        <v>0</v>
      </c>
      <c r="C37" s="8">
        <v>0</v>
      </c>
      <c r="D37" s="8">
        <v>0</v>
      </c>
      <c r="E37" s="8">
        <v>219402.76</v>
      </c>
      <c r="F37" s="8">
        <v>285253.64</v>
      </c>
      <c r="G37" s="8">
        <v>341913.31</v>
      </c>
      <c r="H37" s="8">
        <v>347799.34</v>
      </c>
      <c r="I37" s="8">
        <v>413605.29</v>
      </c>
      <c r="J37" s="8">
        <v>417583.74</v>
      </c>
      <c r="K37" s="8">
        <v>458109.51</v>
      </c>
      <c r="L37" s="8">
        <v>458722.98</v>
      </c>
      <c r="M37" s="8">
        <v>467740.9</v>
      </c>
    </row>
    <row r="38" spans="1:13" ht="12.75">
      <c r="A38" s="1" t="s">
        <v>48</v>
      </c>
      <c r="B38" s="8">
        <v>0</v>
      </c>
      <c r="C38" s="8">
        <v>0</v>
      </c>
      <c r="D38" s="8">
        <v>0</v>
      </c>
      <c r="E38" s="8">
        <v>0</v>
      </c>
      <c r="F38" s="8">
        <v>997615.86</v>
      </c>
      <c r="G38" s="8">
        <v>1729148.77</v>
      </c>
      <c r="H38" s="8">
        <v>1714787.9</v>
      </c>
      <c r="I38" s="8">
        <v>1661432.17</v>
      </c>
      <c r="J38" s="8">
        <v>1649939.89</v>
      </c>
      <c r="K38" s="8">
        <v>1691462.7</v>
      </c>
      <c r="L38" s="8">
        <v>0</v>
      </c>
      <c r="M38" s="8">
        <v>0</v>
      </c>
    </row>
    <row r="39" spans="1:13" ht="12.75">
      <c r="A39" s="6" t="s">
        <v>33</v>
      </c>
      <c r="B39" s="8">
        <f aca="true" t="shared" si="2" ref="B39:M39">SUM(B33:B38)</f>
        <v>5168992.779999999</v>
      </c>
      <c r="C39" s="8">
        <f t="shared" si="2"/>
        <v>5645814.4</v>
      </c>
      <c r="D39" s="8">
        <f t="shared" si="2"/>
        <v>5983979.88</v>
      </c>
      <c r="E39" s="8">
        <f t="shared" si="2"/>
        <v>6524520.039999999</v>
      </c>
      <c r="F39" s="8">
        <f t="shared" si="2"/>
        <v>7031537.79</v>
      </c>
      <c r="G39" s="8">
        <f t="shared" si="2"/>
        <v>6455542.709999999</v>
      </c>
      <c r="H39" s="8">
        <f t="shared" si="2"/>
        <v>6008913.199999999</v>
      </c>
      <c r="I39" s="8">
        <f t="shared" si="2"/>
        <v>5533416.55</v>
      </c>
      <c r="J39" s="8">
        <f t="shared" si="2"/>
        <v>5558742.17</v>
      </c>
      <c r="K39" s="8">
        <f t="shared" si="2"/>
        <v>4497173.46</v>
      </c>
      <c r="L39" s="8">
        <f t="shared" si="2"/>
        <v>3292192.4499999997</v>
      </c>
      <c r="M39" s="8">
        <f t="shared" si="2"/>
        <v>1833684.88</v>
      </c>
    </row>
    <row r="40" spans="1:13" ht="12.75">
      <c r="A40" s="11" t="s">
        <v>71</v>
      </c>
      <c r="B40" s="8">
        <f>SUM(B22,B32,B39)</f>
        <v>40285854.1</v>
      </c>
      <c r="C40" s="8">
        <f aca="true" t="shared" si="3" ref="C40:M40">SUM(C22,C32,C39)</f>
        <v>41161283.27</v>
      </c>
      <c r="D40" s="8">
        <f t="shared" si="3"/>
        <v>41968938.42</v>
      </c>
      <c r="E40" s="8">
        <f t="shared" si="3"/>
        <v>42959707.699999996</v>
      </c>
      <c r="F40" s="8">
        <f t="shared" si="3"/>
        <v>44069058.23</v>
      </c>
      <c r="G40" s="8">
        <f t="shared" si="3"/>
        <v>44216006.61000001</v>
      </c>
      <c r="H40" s="8">
        <f t="shared" si="3"/>
        <v>44919587.36</v>
      </c>
      <c r="I40" s="8">
        <f t="shared" si="3"/>
        <v>45345004.13999999</v>
      </c>
      <c r="J40" s="8">
        <f t="shared" si="3"/>
        <v>46176152.129999995</v>
      </c>
      <c r="K40" s="8">
        <f t="shared" si="3"/>
        <v>47472815.32999999</v>
      </c>
      <c r="L40" s="8">
        <f t="shared" si="3"/>
        <v>48369032.900000006</v>
      </c>
      <c r="M40" s="8">
        <f t="shared" si="3"/>
        <v>50243055.18000001</v>
      </c>
    </row>
  </sheetData>
  <sheetProtection selectLockedCells="1" selectUnlockedCells="1"/>
  <printOptions/>
  <pageMargins left="0.25" right="0.25" top="0.75" bottom="0.75" header="0.3" footer="0.3"/>
  <pageSetup fitToHeight="0" fitToWidth="1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6">
      <selection activeCell="Q29" sqref="Q29"/>
    </sheetView>
  </sheetViews>
  <sheetFormatPr defaultColWidth="11.57421875" defaultRowHeight="12.75"/>
  <cols>
    <col min="1" max="1" width="33.140625" style="0" customWidth="1"/>
    <col min="2" max="2" width="9.8515625" style="0" customWidth="1"/>
    <col min="3" max="3" width="8.8515625" style="0" customWidth="1"/>
    <col min="4" max="5" width="9.140625" style="0" customWidth="1"/>
    <col min="6" max="6" width="9.28125" style="0" customWidth="1"/>
    <col min="7" max="8" width="9.00390625" style="0" customWidth="1"/>
    <col min="9" max="9" width="9.140625" style="0" customWidth="1"/>
    <col min="10" max="10" width="8.57421875" style="0" customWidth="1"/>
    <col min="11" max="12" width="8.421875" style="0" customWidth="1"/>
    <col min="13" max="13" width="9.140625" style="0" customWidth="1"/>
    <col min="14" max="14" width="10.140625" style="0" customWidth="1"/>
  </cols>
  <sheetData>
    <row r="1" spans="1:14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</row>
    <row r="2" spans="1:14" ht="12.75">
      <c r="A2" s="1" t="s">
        <v>69</v>
      </c>
      <c r="B2" s="2">
        <v>11703.93</v>
      </c>
      <c r="C2" s="2">
        <v>15458.9</v>
      </c>
      <c r="D2" s="2">
        <v>38592.2</v>
      </c>
      <c r="E2" s="2">
        <v>28437.51</v>
      </c>
      <c r="F2" s="2">
        <v>176.23</v>
      </c>
      <c r="G2" s="2">
        <v>15325.89</v>
      </c>
      <c r="H2" s="2">
        <v>19592.97</v>
      </c>
      <c r="I2" s="2">
        <v>8104.84</v>
      </c>
      <c r="J2" s="2">
        <v>12778.35</v>
      </c>
      <c r="K2" s="2">
        <v>7255.42</v>
      </c>
      <c r="L2" s="2">
        <v>-9991.02</v>
      </c>
      <c r="M2" s="2">
        <v>24045.54</v>
      </c>
      <c r="N2" s="2">
        <f>SUM(B2:M2)</f>
        <v>171480.76000000004</v>
      </c>
    </row>
    <row r="3" spans="1:14" ht="12.75">
      <c r="A3" s="1" t="s">
        <v>65</v>
      </c>
      <c r="B3" s="2">
        <v>1717.11</v>
      </c>
      <c r="C3" s="2">
        <v>1432.08</v>
      </c>
      <c r="D3" s="2">
        <v>0</v>
      </c>
      <c r="E3" s="2">
        <v>0</v>
      </c>
      <c r="F3" s="4">
        <v>-297.24</v>
      </c>
      <c r="G3" s="4">
        <v>24010.64</v>
      </c>
      <c r="H3" s="4">
        <v>31607.26</v>
      </c>
      <c r="I3" s="4">
        <v>8994.55</v>
      </c>
      <c r="J3" s="4">
        <v>26328.61</v>
      </c>
      <c r="K3" s="4">
        <v>10707.46</v>
      </c>
      <c r="L3" s="4">
        <v>-21463.02</v>
      </c>
      <c r="M3" s="4">
        <v>6405.12</v>
      </c>
      <c r="N3" s="2">
        <f>SUM(B3:M3)</f>
        <v>89442.56999999999</v>
      </c>
    </row>
    <row r="4" spans="1:14" ht="12.75">
      <c r="A4" s="1" t="s">
        <v>68</v>
      </c>
      <c r="B4" s="2">
        <v>4349.36</v>
      </c>
      <c r="C4" s="2">
        <v>5633.29</v>
      </c>
      <c r="D4" s="2">
        <v>13513.75</v>
      </c>
      <c r="E4" s="2">
        <v>10530.61</v>
      </c>
      <c r="F4" s="2">
        <v>-383.08</v>
      </c>
      <c r="G4" s="2">
        <v>5340.67</v>
      </c>
      <c r="H4" s="2">
        <v>7030.38</v>
      </c>
      <c r="I4" s="2">
        <v>-11918.65</v>
      </c>
      <c r="J4" s="2">
        <v>33179.91</v>
      </c>
      <c r="K4" s="2">
        <v>13737.22</v>
      </c>
      <c r="L4" s="2">
        <v>-25219.85</v>
      </c>
      <c r="M4" s="2">
        <v>-30085.14</v>
      </c>
      <c r="N4" s="2">
        <f>SUM(B4:M4)</f>
        <v>25708.469999999994</v>
      </c>
    </row>
    <row r="5" spans="1:14" ht="12.75">
      <c r="A5" s="1" t="s">
        <v>74</v>
      </c>
      <c r="B5" s="2">
        <v>0</v>
      </c>
      <c r="C5" s="2">
        <v>0</v>
      </c>
      <c r="D5" s="2">
        <v>0</v>
      </c>
      <c r="E5" s="2">
        <v>0</v>
      </c>
      <c r="F5" s="2">
        <v>6317.21</v>
      </c>
      <c r="G5" s="2">
        <v>27376.76</v>
      </c>
      <c r="H5" s="2">
        <v>26021.25</v>
      </c>
      <c r="I5" s="2">
        <v>16283.69</v>
      </c>
      <c r="J5" s="2">
        <v>41498.54</v>
      </c>
      <c r="K5" s="2">
        <v>32204.21</v>
      </c>
      <c r="L5" s="2">
        <v>1848.62</v>
      </c>
      <c r="M5" s="2">
        <v>89918.12</v>
      </c>
      <c r="N5" s="2">
        <f>SUM(B5:M5)</f>
        <v>241468.4</v>
      </c>
    </row>
    <row r="6" spans="1:14" ht="12.75">
      <c r="A6" s="1" t="s">
        <v>21</v>
      </c>
      <c r="B6" s="2">
        <v>129279.5</v>
      </c>
      <c r="C6" s="2">
        <v>69128.07</v>
      </c>
      <c r="D6" s="2">
        <v>34083.27</v>
      </c>
      <c r="E6" s="2">
        <v>71343.17</v>
      </c>
      <c r="F6" s="2">
        <v>37522.15</v>
      </c>
      <c r="G6" s="2">
        <v>45348</v>
      </c>
      <c r="H6" s="2">
        <v>59362.76</v>
      </c>
      <c r="I6" s="2">
        <v>53863.8</v>
      </c>
      <c r="J6" s="2">
        <v>72481.13</v>
      </c>
      <c r="K6" s="2">
        <v>24191.3</v>
      </c>
      <c r="L6" s="2">
        <v>20267.3</v>
      </c>
      <c r="M6" s="2">
        <v>75613.28</v>
      </c>
      <c r="N6" s="2">
        <f>SUM(B6:M6)</f>
        <v>692483.7300000002</v>
      </c>
    </row>
    <row r="7" spans="1:14" ht="12.75">
      <c r="A7" s="1" t="s">
        <v>81</v>
      </c>
      <c r="B7" s="2">
        <v>72091.34</v>
      </c>
      <c r="C7" s="2">
        <v>59495.85</v>
      </c>
      <c r="D7" s="2">
        <v>46872.32</v>
      </c>
      <c r="E7" s="2">
        <v>42878.28</v>
      </c>
      <c r="F7" s="2">
        <v>44939.89</v>
      </c>
      <c r="G7" s="2">
        <v>47516.96</v>
      </c>
      <c r="H7" s="2">
        <v>47968.17</v>
      </c>
      <c r="I7" s="2">
        <v>53414.62</v>
      </c>
      <c r="J7" s="2">
        <v>49446.98</v>
      </c>
      <c r="K7" s="2">
        <v>32772.98</v>
      </c>
      <c r="L7" s="2">
        <v>26875.16</v>
      </c>
      <c r="M7" s="2">
        <v>59039.34</v>
      </c>
      <c r="N7" s="2">
        <f aca="true" t="shared" si="0" ref="N7:N39">SUM(B7:M7)</f>
        <v>583311.8899999999</v>
      </c>
    </row>
    <row r="8" spans="1:14" ht="12.75">
      <c r="A8" s="1" t="s">
        <v>82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2.74</v>
      </c>
      <c r="N8" s="2">
        <f t="shared" si="0"/>
        <v>2.74</v>
      </c>
    </row>
    <row r="9" spans="1:14" ht="12.75">
      <c r="A9" s="1" t="s">
        <v>16</v>
      </c>
      <c r="B9" s="2">
        <v>9719.26</v>
      </c>
      <c r="C9" s="2">
        <v>8534.62</v>
      </c>
      <c r="D9" s="2">
        <v>8846.37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0"/>
        <v>27100.25</v>
      </c>
    </row>
    <row r="10" spans="1:14" ht="12.75">
      <c r="A10" s="1" t="s">
        <v>17</v>
      </c>
      <c r="B10" s="2">
        <v>24751.27</v>
      </c>
      <c r="C10" s="2">
        <v>22066.34</v>
      </c>
      <c r="D10" s="2">
        <v>26079.52</v>
      </c>
      <c r="E10" s="2">
        <v>24649.91</v>
      </c>
      <c r="F10" s="2">
        <v>24545.06</v>
      </c>
      <c r="G10" s="2">
        <v>26260.75</v>
      </c>
      <c r="H10" s="2">
        <v>25297.02</v>
      </c>
      <c r="I10" s="2">
        <v>27829.91</v>
      </c>
      <c r="J10" s="2">
        <v>25900.38</v>
      </c>
      <c r="K10" s="2">
        <v>17693.4</v>
      </c>
      <c r="L10" s="2">
        <v>14352.96</v>
      </c>
      <c r="M10" s="2">
        <v>15700.8</v>
      </c>
      <c r="N10" s="2">
        <f t="shared" si="0"/>
        <v>275127.32</v>
      </c>
    </row>
    <row r="11" spans="1:14" ht="12.75">
      <c r="A11" s="1" t="s">
        <v>18</v>
      </c>
      <c r="B11" s="2">
        <v>7954</v>
      </c>
      <c r="C11" s="2">
        <v>7091.17</v>
      </c>
      <c r="D11" s="2">
        <v>8380.85</v>
      </c>
      <c r="E11" s="2">
        <v>7921.45</v>
      </c>
      <c r="F11" s="2">
        <v>7887.73</v>
      </c>
      <c r="G11" s="2">
        <v>8439.1</v>
      </c>
      <c r="H11" s="2">
        <v>8129.36</v>
      </c>
      <c r="I11" s="2">
        <v>8943.13</v>
      </c>
      <c r="J11" s="2">
        <v>7909.27</v>
      </c>
      <c r="K11" s="2">
        <v>7182.91</v>
      </c>
      <c r="L11" s="2">
        <v>7088.4</v>
      </c>
      <c r="M11" s="2">
        <v>7314.28</v>
      </c>
      <c r="N11" s="2">
        <f t="shared" si="0"/>
        <v>94241.65</v>
      </c>
    </row>
    <row r="12" spans="1:14" ht="12.75">
      <c r="A12" s="1" t="s">
        <v>78</v>
      </c>
      <c r="B12" s="2">
        <v>0</v>
      </c>
      <c r="C12" s="2">
        <v>0</v>
      </c>
      <c r="D12" s="2">
        <v>0</v>
      </c>
      <c r="E12" s="2">
        <v>0</v>
      </c>
      <c r="F12" s="2">
        <v>6356.06</v>
      </c>
      <c r="G12" s="2">
        <v>34267.54</v>
      </c>
      <c r="H12" s="2">
        <v>29930.17</v>
      </c>
      <c r="I12" s="2">
        <v>37684.65</v>
      </c>
      <c r="J12" s="2">
        <v>78656.87</v>
      </c>
      <c r="K12" s="2">
        <v>57930.59</v>
      </c>
      <c r="L12" s="2">
        <v>13922.88</v>
      </c>
      <c r="M12" s="2">
        <v>94348.47</v>
      </c>
      <c r="N12" s="2">
        <f t="shared" si="0"/>
        <v>353097.23</v>
      </c>
    </row>
    <row r="13" spans="1:14" ht="12.75">
      <c r="A13" s="1" t="s">
        <v>19</v>
      </c>
      <c r="B13" s="2">
        <v>114846.95</v>
      </c>
      <c r="C13" s="2">
        <v>80394.59</v>
      </c>
      <c r="D13" s="2">
        <v>91924</v>
      </c>
      <c r="E13" s="2">
        <v>94771.07</v>
      </c>
      <c r="F13" s="2">
        <v>90666.09</v>
      </c>
      <c r="G13" s="2">
        <v>87680.31</v>
      </c>
      <c r="H13" s="2">
        <v>86550.65</v>
      </c>
      <c r="I13" s="2">
        <v>99176.45</v>
      </c>
      <c r="J13" s="2">
        <v>100004.13</v>
      </c>
      <c r="K13" s="2">
        <v>81479.56</v>
      </c>
      <c r="L13" s="2">
        <v>74312.13</v>
      </c>
      <c r="M13" s="2">
        <v>60176.62</v>
      </c>
      <c r="N13" s="2">
        <f t="shared" si="0"/>
        <v>1061982.55</v>
      </c>
    </row>
    <row r="14" spans="1:14" ht="12.75">
      <c r="A14" s="1" t="s">
        <v>20</v>
      </c>
      <c r="B14" s="2">
        <v>1657.98</v>
      </c>
      <c r="C14" s="2">
        <v>1523.68</v>
      </c>
      <c r="D14" s="2">
        <v>2621.49</v>
      </c>
      <c r="E14" s="2">
        <v>2397.54</v>
      </c>
      <c r="F14" s="2">
        <v>2292.24</v>
      </c>
      <c r="G14" s="2">
        <v>2277.75</v>
      </c>
      <c r="H14" s="2">
        <v>2246.71</v>
      </c>
      <c r="I14" s="2">
        <v>2616.17</v>
      </c>
      <c r="J14" s="2">
        <v>2913.85</v>
      </c>
      <c r="K14" s="2">
        <v>2431.6</v>
      </c>
      <c r="L14" s="2">
        <v>2430.33</v>
      </c>
      <c r="M14" s="2">
        <v>3242.67</v>
      </c>
      <c r="N14" s="2">
        <f t="shared" si="0"/>
        <v>28652.009999999995</v>
      </c>
    </row>
    <row r="15" spans="1:14" ht="12.75">
      <c r="A15" s="1" t="s">
        <v>22</v>
      </c>
      <c r="B15" s="2">
        <v>98717.29</v>
      </c>
      <c r="C15" s="2">
        <v>54669.87</v>
      </c>
      <c r="D15" s="2">
        <v>42293.87</v>
      </c>
      <c r="E15" s="2">
        <v>113810.41</v>
      </c>
      <c r="F15" s="2">
        <v>21888.96</v>
      </c>
      <c r="G15" s="2">
        <v>23667.87</v>
      </c>
      <c r="H15" s="2">
        <v>31628.96</v>
      </c>
      <c r="I15" s="2">
        <v>12192.74</v>
      </c>
      <c r="J15" s="2">
        <v>13509.29</v>
      </c>
      <c r="K15" s="2">
        <v>4406.14</v>
      </c>
      <c r="L15" s="2">
        <v>5892.64</v>
      </c>
      <c r="M15" s="2">
        <v>12754.01</v>
      </c>
      <c r="N15" s="2">
        <f t="shared" si="0"/>
        <v>435432.05000000005</v>
      </c>
    </row>
    <row r="16" spans="1:14" ht="12.75">
      <c r="A16" s="1" t="s">
        <v>80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24390.73</v>
      </c>
      <c r="M16" s="2">
        <v>45316.09</v>
      </c>
      <c r="N16" s="2">
        <f t="shared" si="0"/>
        <v>69706.81999999999</v>
      </c>
    </row>
    <row r="17" spans="1:14" ht="12.75">
      <c r="A17" s="1" t="s">
        <v>58</v>
      </c>
      <c r="B17" s="2">
        <v>10359.6</v>
      </c>
      <c r="C17" s="2">
        <v>4490.31</v>
      </c>
      <c r="D17" s="2">
        <v>1344.3</v>
      </c>
      <c r="E17" s="2">
        <v>6332.7</v>
      </c>
      <c r="F17" s="2">
        <v>2317.8</v>
      </c>
      <c r="G17" s="2">
        <v>2764.5</v>
      </c>
      <c r="H17" s="2">
        <v>3351.9</v>
      </c>
      <c r="I17" s="2">
        <v>4403.05</v>
      </c>
      <c r="J17" s="2">
        <v>4518.9</v>
      </c>
      <c r="K17" s="2">
        <v>1366.2</v>
      </c>
      <c r="L17" s="2">
        <v>2124.3</v>
      </c>
      <c r="M17" s="2">
        <v>3883.8</v>
      </c>
      <c r="N17" s="2">
        <f t="shared" si="0"/>
        <v>47257.36000000001</v>
      </c>
    </row>
    <row r="18" spans="1:14" ht="12.75">
      <c r="A18" s="1" t="s">
        <v>59</v>
      </c>
      <c r="B18" s="2">
        <v>5092.2</v>
      </c>
      <c r="C18" s="2">
        <v>3147.49</v>
      </c>
      <c r="D18" s="2">
        <v>2928.3</v>
      </c>
      <c r="E18" s="2">
        <v>2294.1</v>
      </c>
      <c r="F18" s="2">
        <v>4762.5</v>
      </c>
      <c r="G18" s="2">
        <v>4466.7</v>
      </c>
      <c r="H18" s="2">
        <v>3897.6</v>
      </c>
      <c r="I18" s="2">
        <v>2312.1</v>
      </c>
      <c r="J18" s="2">
        <v>0</v>
      </c>
      <c r="K18" s="2">
        <v>0</v>
      </c>
      <c r="L18" s="2">
        <v>0</v>
      </c>
      <c r="M18" s="2">
        <v>0</v>
      </c>
      <c r="N18" s="2">
        <f t="shared" si="0"/>
        <v>28900.989999999994</v>
      </c>
    </row>
    <row r="19" spans="1:14" ht="12.75">
      <c r="A19" s="1" t="s">
        <v>53</v>
      </c>
      <c r="B19" s="2">
        <v>4921.2</v>
      </c>
      <c r="C19" s="2">
        <v>3041.3</v>
      </c>
      <c r="D19" s="2">
        <v>2829.3</v>
      </c>
      <c r="E19" s="2">
        <v>2215.8</v>
      </c>
      <c r="F19" s="2">
        <v>4602.6</v>
      </c>
      <c r="G19" s="2">
        <v>4316.1</v>
      </c>
      <c r="H19" s="2">
        <v>3766.2</v>
      </c>
      <c r="I19" s="2">
        <v>2232</v>
      </c>
      <c r="J19" s="2">
        <v>0</v>
      </c>
      <c r="K19" s="2">
        <v>0</v>
      </c>
      <c r="L19" s="2">
        <v>0</v>
      </c>
      <c r="M19" s="2">
        <v>0</v>
      </c>
      <c r="N19" s="2">
        <f t="shared" si="0"/>
        <v>27924.499999999996</v>
      </c>
    </row>
    <row r="20" spans="1:14" ht="12.75">
      <c r="A20" s="1" t="s">
        <v>52</v>
      </c>
      <c r="B20" s="2">
        <v>4921.2</v>
      </c>
      <c r="C20" s="2">
        <v>3041.3</v>
      </c>
      <c r="D20" s="2">
        <v>2829.3</v>
      </c>
      <c r="E20" s="2">
        <v>2215.8</v>
      </c>
      <c r="F20" s="2">
        <v>4602.6</v>
      </c>
      <c r="G20" s="2">
        <v>4316.1</v>
      </c>
      <c r="H20" s="2">
        <v>3766.2</v>
      </c>
      <c r="I20" s="2">
        <v>2232</v>
      </c>
      <c r="J20" s="2">
        <v>0</v>
      </c>
      <c r="K20" s="2">
        <v>0</v>
      </c>
      <c r="L20" s="2">
        <v>0</v>
      </c>
      <c r="M20" s="2">
        <v>0</v>
      </c>
      <c r="N20" s="2">
        <f t="shared" si="0"/>
        <v>27924.499999999996</v>
      </c>
    </row>
    <row r="21" spans="1:14" ht="12.75">
      <c r="A21" s="1" t="s">
        <v>56</v>
      </c>
      <c r="B21" s="2">
        <v>16747</v>
      </c>
      <c r="C21" s="2">
        <v>10351.72</v>
      </c>
      <c r="D21" s="2">
        <v>9625</v>
      </c>
      <c r="E21" s="2">
        <v>7539</v>
      </c>
      <c r="F21" s="2">
        <v>15655</v>
      </c>
      <c r="G21" s="2">
        <v>14681</v>
      </c>
      <c r="H21" s="2">
        <v>12812</v>
      </c>
      <c r="I21" s="2">
        <v>7596</v>
      </c>
      <c r="J21" s="2">
        <v>0</v>
      </c>
      <c r="K21" s="2">
        <v>0</v>
      </c>
      <c r="L21" s="2">
        <v>0</v>
      </c>
      <c r="M21" s="2">
        <v>0</v>
      </c>
      <c r="N21" s="2">
        <f t="shared" si="0"/>
        <v>95006.72</v>
      </c>
    </row>
    <row r="22" spans="1:14" ht="12.75">
      <c r="A22" s="1" t="s">
        <v>62</v>
      </c>
      <c r="B22" s="2">
        <v>16487</v>
      </c>
      <c r="C22" s="2">
        <v>10187.26</v>
      </c>
      <c r="D22" s="2">
        <v>9469</v>
      </c>
      <c r="E22" s="2">
        <v>7416</v>
      </c>
      <c r="F22" s="2">
        <v>15404</v>
      </c>
      <c r="G22" s="2">
        <v>14446</v>
      </c>
      <c r="H22" s="2">
        <v>12606</v>
      </c>
      <c r="I22" s="2">
        <v>7463</v>
      </c>
      <c r="J22" s="2">
        <v>0</v>
      </c>
      <c r="K22" s="2">
        <v>0</v>
      </c>
      <c r="L22" s="2">
        <v>0</v>
      </c>
      <c r="M22" s="2">
        <v>0</v>
      </c>
      <c r="N22" s="2">
        <f t="shared" si="0"/>
        <v>93478.26000000001</v>
      </c>
    </row>
    <row r="23" spans="1:14" ht="12.75">
      <c r="A23" s="1" t="s">
        <v>14</v>
      </c>
      <c r="B23" s="14">
        <v>-12906.68</v>
      </c>
      <c r="C23" s="2">
        <v>6555.18</v>
      </c>
      <c r="D23" s="2">
        <v>25630.92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0"/>
        <v>19279.42</v>
      </c>
    </row>
    <row r="24" spans="1:14" ht="12.75">
      <c r="A24" s="6" t="s">
        <v>25</v>
      </c>
      <c r="B24" s="16">
        <f aca="true" t="shared" si="1" ref="B24:M24">SUM(B2:B23)</f>
        <v>522409.50999999995</v>
      </c>
      <c r="C24" s="16">
        <f t="shared" si="1"/>
        <v>366243.01999999996</v>
      </c>
      <c r="D24" s="16">
        <f t="shared" si="1"/>
        <v>367863.75999999995</v>
      </c>
      <c r="E24" s="16">
        <f t="shared" si="1"/>
        <v>424753.3499999999</v>
      </c>
      <c r="F24" s="16">
        <f t="shared" si="1"/>
        <v>289255.79999999993</v>
      </c>
      <c r="G24" s="16">
        <f t="shared" si="1"/>
        <v>392502.63999999996</v>
      </c>
      <c r="H24" s="16">
        <f t="shared" si="1"/>
        <v>415565.56000000006</v>
      </c>
      <c r="I24" s="16">
        <f t="shared" si="1"/>
        <v>343424.04999999993</v>
      </c>
      <c r="J24" s="16">
        <f t="shared" si="1"/>
        <v>469126.21</v>
      </c>
      <c r="K24" s="16">
        <f t="shared" si="1"/>
        <v>293358.99</v>
      </c>
      <c r="L24" s="16">
        <f t="shared" si="1"/>
        <v>136831.56</v>
      </c>
      <c r="M24" s="16">
        <f t="shared" si="1"/>
        <v>467675.73999999993</v>
      </c>
      <c r="N24" s="16">
        <f t="shared" si="0"/>
        <v>4489010.1899999995</v>
      </c>
    </row>
    <row r="25" spans="1:14" ht="12.75">
      <c r="A25" s="1" t="s">
        <v>34</v>
      </c>
      <c r="B25" s="2">
        <v>258613.37</v>
      </c>
      <c r="C25" s="2">
        <v>134496.64</v>
      </c>
      <c r="D25" s="2">
        <v>58695.8</v>
      </c>
      <c r="E25" s="2">
        <v>194132.32</v>
      </c>
      <c r="F25" s="2">
        <v>55100.86</v>
      </c>
      <c r="G25" s="2">
        <v>48910.67</v>
      </c>
      <c r="H25" s="2">
        <v>77245.12</v>
      </c>
      <c r="I25" s="2">
        <v>45956.03</v>
      </c>
      <c r="J25" s="2">
        <v>55403.55</v>
      </c>
      <c r="K25" s="2">
        <v>14634.43</v>
      </c>
      <c r="L25" s="2">
        <v>15381.98</v>
      </c>
      <c r="M25" s="2">
        <v>36097.12</v>
      </c>
      <c r="N25" s="2">
        <f t="shared" si="0"/>
        <v>994667.8900000001</v>
      </c>
    </row>
    <row r="26" spans="1:14" ht="12.75">
      <c r="A26" s="1" t="s">
        <v>72</v>
      </c>
      <c r="B26" s="2">
        <v>10246.12</v>
      </c>
      <c r="C26" s="2">
        <v>2363.78</v>
      </c>
      <c r="D26" s="2">
        <v>950.03</v>
      </c>
      <c r="E26" s="2">
        <v>4007.73</v>
      </c>
      <c r="F26" s="2">
        <v>1878.23</v>
      </c>
      <c r="G26" s="2">
        <v>2063.09</v>
      </c>
      <c r="H26" s="2">
        <v>2677.78</v>
      </c>
      <c r="I26" s="2">
        <v>3453.78</v>
      </c>
      <c r="J26" s="2">
        <v>0</v>
      </c>
      <c r="K26" s="2">
        <v>0</v>
      </c>
      <c r="L26" s="2">
        <v>0</v>
      </c>
      <c r="M26" s="2">
        <v>0</v>
      </c>
      <c r="N26" s="2">
        <f t="shared" si="0"/>
        <v>27640.54</v>
      </c>
    </row>
    <row r="27" spans="1:14" ht="12.75">
      <c r="A27" s="1" t="s">
        <v>79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3509.33</v>
      </c>
      <c r="I27" s="2">
        <v>10355.31</v>
      </c>
      <c r="J27" s="2">
        <v>35623.56</v>
      </c>
      <c r="K27" s="2">
        <v>29793.19</v>
      </c>
      <c r="L27" s="2">
        <v>8918.03</v>
      </c>
      <c r="M27" s="2">
        <v>56555.77</v>
      </c>
      <c r="N27" s="2">
        <f t="shared" si="0"/>
        <v>144755.19</v>
      </c>
    </row>
    <row r="28" spans="1:14" ht="12.75">
      <c r="A28" s="1" t="s">
        <v>60</v>
      </c>
      <c r="B28" s="2">
        <v>38217.69</v>
      </c>
      <c r="C28" s="2">
        <v>36475.59</v>
      </c>
      <c r="D28" s="2">
        <v>43276.27</v>
      </c>
      <c r="E28" s="2">
        <v>40867.86</v>
      </c>
      <c r="F28" s="2">
        <v>38149.72</v>
      </c>
      <c r="G28" s="2">
        <v>26637.81</v>
      </c>
      <c r="H28" s="2">
        <v>14417.77</v>
      </c>
      <c r="I28" s="2">
        <v>17235.78</v>
      </c>
      <c r="J28" s="2">
        <v>17135.82</v>
      </c>
      <c r="K28" s="2">
        <v>14060.75</v>
      </c>
      <c r="L28" s="2">
        <v>16170.33</v>
      </c>
      <c r="M28" s="2">
        <v>71271.77</v>
      </c>
      <c r="N28" s="2">
        <f t="shared" si="0"/>
        <v>373917.16</v>
      </c>
    </row>
    <row r="29" spans="1:14" ht="12.75">
      <c r="A29" s="1" t="s">
        <v>61</v>
      </c>
      <c r="B29" s="2">
        <v>386.34</v>
      </c>
      <c r="C29" s="2">
        <v>253.87</v>
      </c>
      <c r="D29" s="2">
        <v>259.58</v>
      </c>
      <c r="E29" s="2">
        <v>180.29</v>
      </c>
      <c r="F29" s="2">
        <v>557.05</v>
      </c>
      <c r="G29" s="2">
        <v>311.75</v>
      </c>
      <c r="H29" s="2">
        <v>697.65</v>
      </c>
      <c r="I29" s="2">
        <v>575.13</v>
      </c>
      <c r="J29" s="2">
        <v>566.04</v>
      </c>
      <c r="K29" s="2">
        <v>1475.6</v>
      </c>
      <c r="L29" s="2">
        <v>3150.44</v>
      </c>
      <c r="M29" s="2">
        <v>3022.7</v>
      </c>
      <c r="N29" s="2">
        <f t="shared" si="0"/>
        <v>11436.439999999999</v>
      </c>
    </row>
    <row r="30" spans="1:14" ht="12.75">
      <c r="A30" s="1" t="s">
        <v>49</v>
      </c>
      <c r="B30" s="2">
        <v>19296.91</v>
      </c>
      <c r="C30" s="2">
        <v>10952.84</v>
      </c>
      <c r="D30" s="2">
        <v>8927.39</v>
      </c>
      <c r="E30" s="2">
        <v>9447.7</v>
      </c>
      <c r="F30" s="4">
        <v>14574.88</v>
      </c>
      <c r="G30" s="2">
        <v>13945.68</v>
      </c>
      <c r="H30" s="2">
        <v>12616.05</v>
      </c>
      <c r="I30" s="2">
        <v>8621.2</v>
      </c>
      <c r="J30" s="2">
        <v>2127.31</v>
      </c>
      <c r="K30" s="2">
        <v>659.87</v>
      </c>
      <c r="L30" s="2">
        <v>1105.12</v>
      </c>
      <c r="M30" s="2">
        <v>1833.82</v>
      </c>
      <c r="N30" s="2">
        <f t="shared" si="0"/>
        <v>104108.76999999999</v>
      </c>
    </row>
    <row r="31" spans="1:14" ht="12.75">
      <c r="A31" s="1" t="s">
        <v>36</v>
      </c>
      <c r="B31" s="2">
        <v>30476.3</v>
      </c>
      <c r="C31" s="2">
        <v>31972.15</v>
      </c>
      <c r="D31" s="2">
        <v>14835.73</v>
      </c>
      <c r="E31" s="2">
        <v>11759.38</v>
      </c>
      <c r="F31" s="13">
        <v>-2360.63</v>
      </c>
      <c r="G31" s="2">
        <v>60814.53</v>
      </c>
      <c r="H31" s="2">
        <v>83045.4</v>
      </c>
      <c r="I31" s="2">
        <v>27668.61</v>
      </c>
      <c r="J31" s="2">
        <v>91263.16</v>
      </c>
      <c r="K31" s="2">
        <v>36209.67</v>
      </c>
      <c r="L31" s="2">
        <v>-68123.72</v>
      </c>
      <c r="M31" s="2">
        <v>-27390.32</v>
      </c>
      <c r="N31" s="2">
        <f t="shared" si="0"/>
        <v>290170.25999999995</v>
      </c>
    </row>
    <row r="32" spans="1:14" ht="12.75">
      <c r="A32" s="1" t="s">
        <v>50</v>
      </c>
      <c r="B32" s="2">
        <v>33265.32</v>
      </c>
      <c r="C32" s="2">
        <v>24550.44</v>
      </c>
      <c r="D32" s="2">
        <v>15334.42</v>
      </c>
      <c r="E32" s="2">
        <v>31957.8</v>
      </c>
      <c r="F32" s="4">
        <v>16525.83</v>
      </c>
      <c r="G32" s="2">
        <v>19194.36</v>
      </c>
      <c r="H32" s="2">
        <v>28164.68</v>
      </c>
      <c r="I32" s="2">
        <v>46275.74</v>
      </c>
      <c r="J32" s="2">
        <v>58558.09</v>
      </c>
      <c r="K32" s="2">
        <v>18882.33</v>
      </c>
      <c r="L32" s="2">
        <v>25507.53</v>
      </c>
      <c r="M32" s="2">
        <v>74805.47</v>
      </c>
      <c r="N32" s="2">
        <f t="shared" si="0"/>
        <v>393022.0099999999</v>
      </c>
    </row>
    <row r="33" spans="1:14" ht="12.75">
      <c r="A33" s="1" t="s">
        <v>77</v>
      </c>
      <c r="B33" s="2">
        <v>0</v>
      </c>
      <c r="C33" s="2">
        <v>0</v>
      </c>
      <c r="D33" s="2">
        <v>0</v>
      </c>
      <c r="E33" s="2">
        <v>0</v>
      </c>
      <c r="F33" s="4">
        <v>13219.21</v>
      </c>
      <c r="G33" s="2">
        <v>53360.34</v>
      </c>
      <c r="H33" s="2">
        <v>49765.21</v>
      </c>
      <c r="I33" s="2">
        <v>32268.76</v>
      </c>
      <c r="J33" s="2">
        <v>56155.98</v>
      </c>
      <c r="K33" s="2">
        <v>36907.13</v>
      </c>
      <c r="L33" s="2">
        <v>70.49</v>
      </c>
      <c r="M33" s="2">
        <v>81741.47</v>
      </c>
      <c r="N33" s="2">
        <f t="shared" si="0"/>
        <v>323488.58999999997</v>
      </c>
    </row>
    <row r="34" spans="1:14" ht="12.75">
      <c r="A34" s="1" t="s">
        <v>63</v>
      </c>
      <c r="B34" s="2">
        <v>42499.75</v>
      </c>
      <c r="C34" s="2">
        <v>29563.79</v>
      </c>
      <c r="D34" s="2">
        <v>34465.08</v>
      </c>
      <c r="E34" s="2">
        <v>30858.87</v>
      </c>
      <c r="F34" s="4">
        <v>36259.31</v>
      </c>
      <c r="G34" s="2">
        <v>34528.66</v>
      </c>
      <c r="H34" s="2">
        <v>46046.1</v>
      </c>
      <c r="I34" s="2">
        <v>56217.95</v>
      </c>
      <c r="J34" s="2">
        <v>42584.21</v>
      </c>
      <c r="K34" s="2">
        <v>29096.64</v>
      </c>
      <c r="L34" s="2">
        <v>29166.24</v>
      </c>
      <c r="M34" s="2">
        <v>32633.63</v>
      </c>
      <c r="N34" s="2">
        <f t="shared" si="0"/>
        <v>443920.23000000004</v>
      </c>
    </row>
    <row r="35" spans="1:14" ht="12.75">
      <c r="A35" s="1" t="s">
        <v>64</v>
      </c>
      <c r="B35" s="2">
        <v>1835.79</v>
      </c>
      <c r="C35" s="2">
        <v>835.81</v>
      </c>
      <c r="D35" s="2">
        <v>1635.21</v>
      </c>
      <c r="E35" s="2">
        <v>1598.7</v>
      </c>
      <c r="F35" s="4">
        <v>1864.49</v>
      </c>
      <c r="G35" s="2">
        <v>2167.03</v>
      </c>
      <c r="H35" s="2">
        <v>2237.36</v>
      </c>
      <c r="I35" s="2">
        <v>4045.88</v>
      </c>
      <c r="J35" s="2">
        <v>3165.58</v>
      </c>
      <c r="K35" s="2">
        <v>2636.62</v>
      </c>
      <c r="L35" s="2">
        <v>2232.5</v>
      </c>
      <c r="M35" s="2">
        <v>1252.84</v>
      </c>
      <c r="N35" s="2">
        <f t="shared" si="0"/>
        <v>25507.809999999998</v>
      </c>
    </row>
    <row r="36" spans="1:14" ht="12.75">
      <c r="A36" s="6" t="s">
        <v>37</v>
      </c>
      <c r="B36" s="16">
        <f aca="true" t="shared" si="2" ref="B36:M36">SUM(B25:B35)</f>
        <v>434837.58999999997</v>
      </c>
      <c r="C36" s="16">
        <f t="shared" si="2"/>
        <v>271464.91</v>
      </c>
      <c r="D36" s="16">
        <f t="shared" si="2"/>
        <v>178379.50999999998</v>
      </c>
      <c r="E36" s="16">
        <f t="shared" si="2"/>
        <v>324810.6500000001</v>
      </c>
      <c r="F36" s="16">
        <f t="shared" si="2"/>
        <v>175768.94999999998</v>
      </c>
      <c r="G36" s="16">
        <f t="shared" si="2"/>
        <v>261933.92</v>
      </c>
      <c r="H36" s="16">
        <f t="shared" si="2"/>
        <v>320422.44999999995</v>
      </c>
      <c r="I36" s="16">
        <f t="shared" si="2"/>
        <v>252674.16999999998</v>
      </c>
      <c r="J36" s="16">
        <f t="shared" si="2"/>
        <v>362583.30000000005</v>
      </c>
      <c r="K36" s="16">
        <f t="shared" si="2"/>
        <v>184356.22999999998</v>
      </c>
      <c r="L36" s="16">
        <f t="shared" si="2"/>
        <v>33578.94000000001</v>
      </c>
      <c r="M36" s="16">
        <f t="shared" si="2"/>
        <v>331824.2700000001</v>
      </c>
      <c r="N36" s="16">
        <f t="shared" si="0"/>
        <v>3132634.89</v>
      </c>
    </row>
    <row r="37" spans="1:14" ht="12.75">
      <c r="A37" s="1" t="s">
        <v>28</v>
      </c>
      <c r="B37" s="2">
        <v>3613.92</v>
      </c>
      <c r="C37" s="2">
        <v>1566.26</v>
      </c>
      <c r="D37" s="2">
        <v>932.48</v>
      </c>
      <c r="E37" s="2">
        <v>1058.14</v>
      </c>
      <c r="F37" s="2">
        <v>1537.54</v>
      </c>
      <c r="G37" s="2">
        <v>1477.43</v>
      </c>
      <c r="H37" s="2">
        <v>1975.65</v>
      </c>
      <c r="I37" s="2">
        <v>2746.35</v>
      </c>
      <c r="J37" s="2">
        <v>1671.96</v>
      </c>
      <c r="K37" s="2">
        <v>1059.45</v>
      </c>
      <c r="L37" s="2">
        <v>1854.8</v>
      </c>
      <c r="M37" s="2">
        <v>5128.5</v>
      </c>
      <c r="N37" s="2">
        <f t="shared" si="0"/>
        <v>24622.48</v>
      </c>
    </row>
    <row r="38" spans="1:14" ht="12.75">
      <c r="A38" s="1" t="s">
        <v>29</v>
      </c>
      <c r="B38" s="2">
        <v>32493.63</v>
      </c>
      <c r="C38" s="2">
        <v>16400.66</v>
      </c>
      <c r="D38" s="2">
        <v>7438.94</v>
      </c>
      <c r="E38" s="2">
        <v>17965.76</v>
      </c>
      <c r="F38" s="2">
        <v>8346.1</v>
      </c>
      <c r="G38" s="2">
        <v>8451.84</v>
      </c>
      <c r="H38" s="2">
        <v>10258.89</v>
      </c>
      <c r="I38" s="2">
        <v>10680.4</v>
      </c>
      <c r="J38" s="2">
        <v>13227.43</v>
      </c>
      <c r="K38" s="2">
        <v>3778.98</v>
      </c>
      <c r="L38" s="2">
        <v>4222.56</v>
      </c>
      <c r="M38" s="2">
        <v>5623.48</v>
      </c>
      <c r="N38" s="2">
        <f t="shared" si="0"/>
        <v>138888.67</v>
      </c>
    </row>
    <row r="39" spans="1:14" ht="12.75">
      <c r="A39" s="1" t="s">
        <v>30</v>
      </c>
      <c r="B39" s="2">
        <v>3695.03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0"/>
        <v>3695.03</v>
      </c>
    </row>
    <row r="40" spans="1:14" ht="12.75">
      <c r="A40" s="6" t="s">
        <v>33</v>
      </c>
      <c r="B40" s="17">
        <f aca="true" t="shared" si="3" ref="B40:M40">SUM(B37:B39)</f>
        <v>39802.58</v>
      </c>
      <c r="C40" s="17">
        <f t="shared" si="3"/>
        <v>17966.92</v>
      </c>
      <c r="D40" s="17">
        <f t="shared" si="3"/>
        <v>8371.42</v>
      </c>
      <c r="E40" s="17">
        <f t="shared" si="3"/>
        <v>19023.899999999998</v>
      </c>
      <c r="F40" s="17">
        <f t="shared" si="3"/>
        <v>9883.64</v>
      </c>
      <c r="G40" s="17">
        <f t="shared" si="3"/>
        <v>9929.27</v>
      </c>
      <c r="H40" s="17">
        <f t="shared" si="3"/>
        <v>12234.539999999999</v>
      </c>
      <c r="I40" s="17">
        <f t="shared" si="3"/>
        <v>13426.75</v>
      </c>
      <c r="J40" s="17">
        <f t="shared" si="3"/>
        <v>14899.39</v>
      </c>
      <c r="K40" s="17">
        <f t="shared" si="3"/>
        <v>4838.43</v>
      </c>
      <c r="L40" s="17">
        <f t="shared" si="3"/>
        <v>6077.360000000001</v>
      </c>
      <c r="M40" s="17">
        <f t="shared" si="3"/>
        <v>10751.98</v>
      </c>
      <c r="N40" s="16">
        <f>SUM(B40:M40)</f>
        <v>167206.17999999996</v>
      </c>
    </row>
    <row r="41" spans="1:14" ht="12.75">
      <c r="A41" s="11" t="s">
        <v>70</v>
      </c>
      <c r="B41" s="2">
        <f aca="true" t="shared" si="4" ref="B41:M41">SUM(B24,B36,B40)</f>
        <v>997049.6799999998</v>
      </c>
      <c r="C41" s="2">
        <f t="shared" si="4"/>
        <v>655674.85</v>
      </c>
      <c r="D41" s="2">
        <f t="shared" si="4"/>
        <v>554614.69</v>
      </c>
      <c r="E41" s="2">
        <f t="shared" si="4"/>
        <v>768587.9</v>
      </c>
      <c r="F41" s="2">
        <f t="shared" si="4"/>
        <v>474908.3899999999</v>
      </c>
      <c r="G41" s="2">
        <f t="shared" si="4"/>
        <v>664365.83</v>
      </c>
      <c r="H41" s="2">
        <f t="shared" si="4"/>
        <v>748222.55</v>
      </c>
      <c r="I41" s="2">
        <f t="shared" si="4"/>
        <v>609524.97</v>
      </c>
      <c r="J41" s="2">
        <f t="shared" si="4"/>
        <v>846608.9</v>
      </c>
      <c r="K41" s="2">
        <f t="shared" si="4"/>
        <v>482553.64999999997</v>
      </c>
      <c r="L41" s="2">
        <f t="shared" si="4"/>
        <v>176487.86</v>
      </c>
      <c r="M41" s="2">
        <f t="shared" si="4"/>
        <v>810251.99</v>
      </c>
      <c r="N41" s="2">
        <f>SUM(B41:M41)</f>
        <v>7788851.260000001</v>
      </c>
    </row>
  </sheetData>
  <sheetProtection selectLockedCells="1" selectUnlockedCells="1"/>
  <printOptions horizontalCentered="1"/>
  <pageMargins left="0.1968503937007874" right="0.1968503937007874" top="1.062992125984252" bottom="0.3937007874015748" header="0.7874015748031497" footer="0.3937007874015748"/>
  <pageSetup firstPageNumber="1" useFirstPageNumber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4">
      <selection activeCell="M38" sqref="M38"/>
    </sheetView>
  </sheetViews>
  <sheetFormatPr defaultColWidth="11.57421875" defaultRowHeight="12.75"/>
  <cols>
    <col min="1" max="1" width="32.8515625" style="0" customWidth="1"/>
    <col min="2" max="2" width="11.140625" style="0" customWidth="1"/>
    <col min="3" max="3" width="11.281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1.28125" style="0" customWidth="1"/>
    <col min="9" max="10" width="11.140625" style="0" customWidth="1"/>
    <col min="11" max="11" width="11.00390625" style="0" customWidth="1"/>
    <col min="12" max="12" width="11.140625" style="0" customWidth="1"/>
    <col min="13" max="13" width="11.421875" style="0" customWidth="1"/>
  </cols>
  <sheetData>
    <row r="1" spans="1:13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spans="1:13" ht="12.75">
      <c r="A2" s="1" t="s">
        <v>67</v>
      </c>
      <c r="B2" s="8">
        <v>722134.28</v>
      </c>
      <c r="C2" s="8">
        <v>737593.18</v>
      </c>
      <c r="D2" s="8">
        <v>776185.38</v>
      </c>
      <c r="E2" s="8">
        <v>804622.89</v>
      </c>
      <c r="F2" s="9">
        <v>804799.12</v>
      </c>
      <c r="G2" s="9">
        <v>820125.01</v>
      </c>
      <c r="H2" s="9">
        <v>839717.98</v>
      </c>
      <c r="I2" s="9">
        <v>847822.82</v>
      </c>
      <c r="J2" s="9">
        <v>860601.17</v>
      </c>
      <c r="K2" s="9">
        <v>867856.59</v>
      </c>
      <c r="L2" s="9">
        <v>857865.57</v>
      </c>
      <c r="M2" s="9">
        <v>881911.11</v>
      </c>
    </row>
    <row r="3" spans="1:13" ht="12.75">
      <c r="A3" s="1" t="s">
        <v>65</v>
      </c>
      <c r="B3" s="8">
        <v>98176.03</v>
      </c>
      <c r="C3" s="8">
        <v>0</v>
      </c>
      <c r="D3" s="8">
        <v>0</v>
      </c>
      <c r="E3" s="8">
        <v>0</v>
      </c>
      <c r="F3" s="8">
        <v>1249702.76</v>
      </c>
      <c r="G3" s="8">
        <v>1273713.4</v>
      </c>
      <c r="H3" s="8">
        <v>1305320.66</v>
      </c>
      <c r="I3" s="8">
        <v>1662846.36</v>
      </c>
      <c r="J3" s="9">
        <v>1689174.97</v>
      </c>
      <c r="K3" s="9">
        <v>1841665.45</v>
      </c>
      <c r="L3" s="9">
        <v>1820202.43</v>
      </c>
      <c r="M3" s="9">
        <v>826607.55</v>
      </c>
    </row>
    <row r="4" spans="1:13" ht="12.75">
      <c r="A4" s="1" t="s">
        <v>66</v>
      </c>
      <c r="B4" s="8">
        <v>248675.87</v>
      </c>
      <c r="C4" s="8">
        <v>254309.16</v>
      </c>
      <c r="D4" s="8">
        <v>267822.91</v>
      </c>
      <c r="E4" s="8">
        <v>278353.52</v>
      </c>
      <c r="F4" s="9">
        <v>277970.44</v>
      </c>
      <c r="G4" s="9">
        <v>283311.11</v>
      </c>
      <c r="H4" s="9">
        <v>290341.49</v>
      </c>
      <c r="I4" s="9">
        <v>2095556.96</v>
      </c>
      <c r="J4" s="9">
        <v>2128736.87</v>
      </c>
      <c r="K4" s="9">
        <v>2165784.32</v>
      </c>
      <c r="L4" s="9">
        <v>2148727.62</v>
      </c>
      <c r="M4" s="9">
        <v>118642.48</v>
      </c>
    </row>
    <row r="5" spans="1:13" ht="12.75">
      <c r="A5" s="1" t="s">
        <v>74</v>
      </c>
      <c r="B5" s="8">
        <v>0</v>
      </c>
      <c r="C5" s="8">
        <v>0</v>
      </c>
      <c r="D5" s="8">
        <v>0</v>
      </c>
      <c r="E5" s="8">
        <v>0</v>
      </c>
      <c r="F5" s="9">
        <v>1556317.21</v>
      </c>
      <c r="G5" s="9">
        <v>1583693.97</v>
      </c>
      <c r="H5" s="9">
        <v>1609715.22</v>
      </c>
      <c r="I5" s="9">
        <v>2625998.91</v>
      </c>
      <c r="J5" s="9">
        <v>2667497.45</v>
      </c>
      <c r="K5" s="9">
        <v>4699701.66</v>
      </c>
      <c r="L5" s="9">
        <v>4701550.28</v>
      </c>
      <c r="M5" s="9">
        <v>4791468.4</v>
      </c>
    </row>
    <row r="6" spans="1:13" ht="12.75">
      <c r="A6" s="1" t="s">
        <v>51</v>
      </c>
      <c r="B6" s="8">
        <v>4569822.42</v>
      </c>
      <c r="C6" s="8">
        <v>4638950.49</v>
      </c>
      <c r="D6" s="8">
        <v>4673033.76</v>
      </c>
      <c r="E6" s="8">
        <v>4744376.93</v>
      </c>
      <c r="F6" s="8">
        <v>4939460.14</v>
      </c>
      <c r="G6" s="8">
        <v>4984808.14</v>
      </c>
      <c r="H6" s="8">
        <v>5044170.9</v>
      </c>
      <c r="I6" s="8">
        <v>5098034.7</v>
      </c>
      <c r="J6" s="8">
        <v>5306046.98</v>
      </c>
      <c r="K6" s="8">
        <v>5330238.28</v>
      </c>
      <c r="L6" s="8">
        <v>5486130.56</v>
      </c>
      <c r="M6" s="8">
        <v>5561743.84</v>
      </c>
    </row>
    <row r="7" spans="1:13" ht="12.75">
      <c r="A7" s="1" t="s">
        <v>81</v>
      </c>
      <c r="B7" s="8">
        <v>6954235.46</v>
      </c>
      <c r="C7" s="8">
        <v>3978219.28</v>
      </c>
      <c r="D7" s="8">
        <v>4025091.6</v>
      </c>
      <c r="E7" s="8">
        <v>4067969.88</v>
      </c>
      <c r="F7" s="8">
        <v>4112909.77</v>
      </c>
      <c r="G7" s="8">
        <v>4160426.73</v>
      </c>
      <c r="H7" s="8">
        <v>4425141.38</v>
      </c>
      <c r="I7" s="8">
        <v>4478556</v>
      </c>
      <c r="J7" s="8">
        <v>4528002.98</v>
      </c>
      <c r="K7" s="8">
        <v>2560775.96</v>
      </c>
      <c r="L7" s="8">
        <v>2587651.12</v>
      </c>
      <c r="M7" s="8">
        <v>5646690.46</v>
      </c>
    </row>
    <row r="8" spans="1:13" ht="12.75">
      <c r="A8" s="1" t="s">
        <v>82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5443.47</v>
      </c>
    </row>
    <row r="9" spans="1:13" ht="12.75">
      <c r="A9" s="1" t="s">
        <v>16</v>
      </c>
      <c r="B9" s="8">
        <v>850360.07</v>
      </c>
      <c r="C9" s="8">
        <v>858894.69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2.75">
      <c r="A10" s="1" t="s">
        <v>38</v>
      </c>
      <c r="B10" s="8">
        <v>2188514.43</v>
      </c>
      <c r="C10" s="8">
        <v>2210580.77</v>
      </c>
      <c r="D10" s="8">
        <v>2236660.29</v>
      </c>
      <c r="E10" s="8">
        <v>2261310.2</v>
      </c>
      <c r="F10" s="8">
        <v>2285855.26</v>
      </c>
      <c r="G10" s="8">
        <v>2312116.01</v>
      </c>
      <c r="H10" s="8">
        <v>2337413.03</v>
      </c>
      <c r="I10" s="8">
        <v>2365242.94</v>
      </c>
      <c r="J10" s="8">
        <v>2391143.32</v>
      </c>
      <c r="K10" s="8">
        <v>1408836.72</v>
      </c>
      <c r="L10" s="8">
        <v>1423189.68</v>
      </c>
      <c r="M10" s="8">
        <v>1438890.48</v>
      </c>
    </row>
    <row r="11" spans="1:13" ht="12.75">
      <c r="A11" s="1" t="s">
        <v>39</v>
      </c>
      <c r="B11" s="8">
        <v>703295.35</v>
      </c>
      <c r="C11" s="8">
        <v>710386.52</v>
      </c>
      <c r="D11" s="8">
        <v>718767.37</v>
      </c>
      <c r="E11" s="8">
        <v>726688.82</v>
      </c>
      <c r="F11" s="8">
        <v>734576.55</v>
      </c>
      <c r="G11" s="8">
        <v>743015.65</v>
      </c>
      <c r="H11" s="8">
        <v>751145.01</v>
      </c>
      <c r="I11" s="8">
        <v>759648.32</v>
      </c>
      <c r="J11" s="8">
        <v>727865.4</v>
      </c>
      <c r="K11" s="8">
        <v>695795.94</v>
      </c>
      <c r="L11" s="8">
        <v>702444.52</v>
      </c>
      <c r="M11" s="8">
        <v>630204.54</v>
      </c>
    </row>
    <row r="12" spans="1:13" ht="12.75">
      <c r="A12" s="1" t="s">
        <v>76</v>
      </c>
      <c r="B12" s="8">
        <v>0</v>
      </c>
      <c r="C12" s="8">
        <v>0</v>
      </c>
      <c r="D12" s="8">
        <v>0</v>
      </c>
      <c r="E12" s="8">
        <v>0</v>
      </c>
      <c r="F12" s="8">
        <v>1706356.06</v>
      </c>
      <c r="G12" s="8">
        <v>1740623.6</v>
      </c>
      <c r="H12" s="8">
        <v>3770553.77</v>
      </c>
      <c r="I12" s="8">
        <v>4056918.02</v>
      </c>
      <c r="J12" s="8">
        <v>4135574.89</v>
      </c>
      <c r="K12" s="8">
        <v>5193505.48</v>
      </c>
      <c r="L12" s="8">
        <v>5207428.36</v>
      </c>
      <c r="M12" s="8">
        <v>5301776.83</v>
      </c>
    </row>
    <row r="13" spans="1:13" ht="12.75">
      <c r="A13" s="1" t="s">
        <v>40</v>
      </c>
      <c r="B13" s="8">
        <v>7187967.62</v>
      </c>
      <c r="C13" s="8">
        <v>7419464.39</v>
      </c>
      <c r="D13" s="8">
        <v>8379129.45</v>
      </c>
      <c r="E13" s="8">
        <v>8689035.03</v>
      </c>
      <c r="F13" s="8">
        <v>8303101.12</v>
      </c>
      <c r="G13" s="8">
        <v>8390781.43</v>
      </c>
      <c r="H13" s="8">
        <v>8477332.08</v>
      </c>
      <c r="I13" s="8">
        <v>8538315.32</v>
      </c>
      <c r="J13" s="8">
        <v>8638319.45</v>
      </c>
      <c r="K13" s="8">
        <v>8719799.01</v>
      </c>
      <c r="L13" s="8">
        <v>4794111.14</v>
      </c>
      <c r="M13" s="8">
        <v>5252499.65</v>
      </c>
    </row>
    <row r="14" spans="1:13" ht="12.75">
      <c r="A14" s="1" t="s">
        <v>41</v>
      </c>
      <c r="B14" s="8">
        <v>101952.2</v>
      </c>
      <c r="C14" s="8">
        <v>191946.52</v>
      </c>
      <c r="D14" s="8">
        <v>225164.25</v>
      </c>
      <c r="E14" s="8">
        <v>223257.99</v>
      </c>
      <c r="F14" s="8">
        <v>224685.2</v>
      </c>
      <c r="G14" s="8">
        <v>224358.8</v>
      </c>
      <c r="H14" s="8">
        <v>222660.75</v>
      </c>
      <c r="I14" s="8">
        <v>225276.92</v>
      </c>
      <c r="J14" s="8">
        <v>257793.06</v>
      </c>
      <c r="K14" s="8">
        <v>260224.66</v>
      </c>
      <c r="L14" s="8">
        <v>244125.04</v>
      </c>
      <c r="M14" s="8">
        <v>312143.19</v>
      </c>
    </row>
    <row r="15" spans="1:13" ht="12.75">
      <c r="A15" s="1" t="s">
        <v>42</v>
      </c>
      <c r="B15" s="8">
        <v>3574532.64</v>
      </c>
      <c r="C15" s="8">
        <v>6768932.44</v>
      </c>
      <c r="D15" s="8">
        <v>6909349.63</v>
      </c>
      <c r="E15" s="8">
        <v>7157152.64</v>
      </c>
      <c r="F15" s="8">
        <v>2679041.6</v>
      </c>
      <c r="G15" s="8">
        <v>2971518.06</v>
      </c>
      <c r="H15" s="8">
        <v>1002707.2</v>
      </c>
      <c r="I15" s="8">
        <v>1014899.94</v>
      </c>
      <c r="J15" s="8">
        <v>1028409.23</v>
      </c>
      <c r="K15" s="8">
        <v>1032375.55</v>
      </c>
      <c r="L15" s="8">
        <v>1038268.19</v>
      </c>
      <c r="M15" s="8">
        <v>1051022.2</v>
      </c>
    </row>
    <row r="16" spans="1:13" ht="12.75">
      <c r="A16" s="1" t="s">
        <v>80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4024390.73</v>
      </c>
      <c r="M16" s="8">
        <v>4069706.82</v>
      </c>
    </row>
    <row r="17" spans="1:13" ht="12.75">
      <c r="A17" s="1" t="s">
        <v>58</v>
      </c>
      <c r="B17" s="8">
        <v>331589.7</v>
      </c>
      <c r="C17" s="8">
        <v>326279.1</v>
      </c>
      <c r="D17" s="8">
        <v>327623.4</v>
      </c>
      <c r="E17" s="8">
        <v>333956.1</v>
      </c>
      <c r="F17" s="8">
        <v>336273.9</v>
      </c>
      <c r="G17" s="8">
        <v>339038.4</v>
      </c>
      <c r="H17" s="8">
        <v>342390.3</v>
      </c>
      <c r="I17" s="8">
        <v>336899.7</v>
      </c>
      <c r="J17" s="8">
        <v>341418.6</v>
      </c>
      <c r="K17" s="8">
        <v>342784.8</v>
      </c>
      <c r="L17" s="8">
        <v>344909.1</v>
      </c>
      <c r="M17" s="8">
        <v>348792.9</v>
      </c>
    </row>
    <row r="18" spans="1:13" ht="12.75">
      <c r="A18" s="1" t="s">
        <v>59</v>
      </c>
      <c r="B18" s="8">
        <v>328997.4</v>
      </c>
      <c r="C18" s="8">
        <v>322923.6</v>
      </c>
      <c r="D18" s="8">
        <v>325851.9</v>
      </c>
      <c r="E18" s="8">
        <v>328146</v>
      </c>
      <c r="F18" s="8">
        <v>332908.5</v>
      </c>
      <c r="G18" s="8">
        <v>337375.2</v>
      </c>
      <c r="H18" s="8">
        <v>341272.8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12.75">
      <c r="A19" s="1" t="s">
        <v>53</v>
      </c>
      <c r="B19" s="8">
        <v>318038.4</v>
      </c>
      <c r="C19" s="8">
        <v>312171.6</v>
      </c>
      <c r="D19" s="8">
        <v>315000.9</v>
      </c>
      <c r="E19" s="8">
        <v>317216.7</v>
      </c>
      <c r="F19" s="8">
        <v>321819.3</v>
      </c>
      <c r="G19" s="8">
        <v>326135.4</v>
      </c>
      <c r="H19" s="8">
        <v>329901.6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12.75">
      <c r="A20" s="1" t="s">
        <v>52</v>
      </c>
      <c r="B20" s="8">
        <v>318038.4</v>
      </c>
      <c r="C20" s="8">
        <v>312171.6</v>
      </c>
      <c r="D20" s="8">
        <v>315000.9</v>
      </c>
      <c r="E20" s="8">
        <v>317216.7</v>
      </c>
      <c r="F20" s="8">
        <v>321819.3</v>
      </c>
      <c r="G20" s="8">
        <v>326135.4</v>
      </c>
      <c r="H20" s="8">
        <v>329901.6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12.75">
      <c r="A21" s="1" t="s">
        <v>56</v>
      </c>
      <c r="B21" s="8">
        <v>1082500</v>
      </c>
      <c r="C21" s="8">
        <v>1061638</v>
      </c>
      <c r="D21" s="8">
        <v>1071263</v>
      </c>
      <c r="E21" s="8">
        <v>1078802</v>
      </c>
      <c r="F21" s="8">
        <v>1094457</v>
      </c>
      <c r="G21" s="8">
        <v>1109138</v>
      </c>
      <c r="H21" s="8">
        <v>1121950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2.75">
      <c r="A22" s="1" t="s">
        <v>62</v>
      </c>
      <c r="B22" s="8">
        <v>1066296</v>
      </c>
      <c r="C22" s="8">
        <v>1045203</v>
      </c>
      <c r="D22" s="8">
        <v>1054672</v>
      </c>
      <c r="E22" s="8">
        <v>1062088</v>
      </c>
      <c r="F22" s="8">
        <v>1077492</v>
      </c>
      <c r="G22" s="8">
        <v>1091938</v>
      </c>
      <c r="H22" s="8">
        <v>1104544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2.75">
      <c r="A23" s="1" t="s">
        <v>14</v>
      </c>
      <c r="B23" s="8">
        <v>182948.41</v>
      </c>
      <c r="C23" s="8">
        <v>189503.59</v>
      </c>
      <c r="D23" s="8">
        <v>215134.51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12.75">
      <c r="A24" s="6" t="s">
        <v>25</v>
      </c>
      <c r="B24" s="15">
        <f aca="true" t="shared" si="0" ref="B24:M24">SUM(B2:B23)</f>
        <v>30828074.679999992</v>
      </c>
      <c r="C24" s="15">
        <f t="shared" si="0"/>
        <v>31339167.930000003</v>
      </c>
      <c r="D24" s="15">
        <f t="shared" si="0"/>
        <v>31835751.249999996</v>
      </c>
      <c r="E24" s="15">
        <f t="shared" si="0"/>
        <v>32390193.399999995</v>
      </c>
      <c r="F24" s="15">
        <f t="shared" si="0"/>
        <v>32359545.23</v>
      </c>
      <c r="G24" s="15">
        <f t="shared" si="0"/>
        <v>33018252.309999995</v>
      </c>
      <c r="H24" s="15">
        <f t="shared" si="0"/>
        <v>33646179.769999996</v>
      </c>
      <c r="I24" s="15">
        <f t="shared" si="0"/>
        <v>34106016.910000004</v>
      </c>
      <c r="J24" s="15">
        <f t="shared" si="0"/>
        <v>34700584.37</v>
      </c>
      <c r="K24" s="15">
        <f t="shared" si="0"/>
        <v>35119344.419999994</v>
      </c>
      <c r="L24" s="15">
        <f t="shared" si="0"/>
        <v>35380994.34</v>
      </c>
      <c r="M24" s="15">
        <f t="shared" si="0"/>
        <v>36237543.919999994</v>
      </c>
    </row>
    <row r="25" spans="1:13" ht="12.75">
      <c r="A25" s="1" t="s">
        <v>45</v>
      </c>
      <c r="B25" s="8">
        <v>10024163.27</v>
      </c>
      <c r="C25" s="8">
        <v>11158659.91</v>
      </c>
      <c r="D25" s="8">
        <v>11217355.71</v>
      </c>
      <c r="E25" s="8">
        <v>11928488.03</v>
      </c>
      <c r="F25" s="8">
        <v>6483588.89</v>
      </c>
      <c r="G25" s="8">
        <v>7713599.56</v>
      </c>
      <c r="H25" s="8">
        <v>3474905.37</v>
      </c>
      <c r="I25" s="8">
        <v>4108873.76</v>
      </c>
      <c r="J25" s="8">
        <v>4164277.31</v>
      </c>
      <c r="K25" s="8">
        <v>2873911.74</v>
      </c>
      <c r="L25" s="8">
        <v>2889293.72</v>
      </c>
      <c r="M25" s="8">
        <v>2925390.84</v>
      </c>
    </row>
    <row r="26" spans="1:13" ht="12.75">
      <c r="A26" s="1" t="s">
        <v>73</v>
      </c>
      <c r="B26" s="8">
        <v>178246.12</v>
      </c>
      <c r="C26" s="8">
        <v>180609.9</v>
      </c>
      <c r="D26" s="8">
        <v>181559.93</v>
      </c>
      <c r="E26" s="8">
        <v>249567.66</v>
      </c>
      <c r="F26" s="8">
        <v>251445.89</v>
      </c>
      <c r="G26" s="8">
        <v>253508.98</v>
      </c>
      <c r="H26" s="8">
        <v>256186.76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2.75">
      <c r="A27" s="1" t="s">
        <v>79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1003509.33</v>
      </c>
      <c r="I27" s="8">
        <v>1213864.64</v>
      </c>
      <c r="J27" s="8">
        <v>1949488.2</v>
      </c>
      <c r="K27" s="8">
        <v>3120395.06</v>
      </c>
      <c r="L27" s="8">
        <v>3129313.09</v>
      </c>
      <c r="M27" s="8">
        <v>3185868.86</v>
      </c>
    </row>
    <row r="28" spans="1:13" ht="12.75">
      <c r="A28" s="1" t="s">
        <v>60</v>
      </c>
      <c r="B28" s="8">
        <v>2388421.77</v>
      </c>
      <c r="C28" s="8">
        <v>2627497.36</v>
      </c>
      <c r="D28" s="8">
        <v>3032773.63</v>
      </c>
      <c r="E28" s="8">
        <v>2914941.49</v>
      </c>
      <c r="F28" s="8">
        <v>2796661.21</v>
      </c>
      <c r="G28" s="8">
        <v>1037069.02</v>
      </c>
      <c r="H28" s="8">
        <v>1482286.79</v>
      </c>
      <c r="I28" s="8">
        <v>1499522.57</v>
      </c>
      <c r="J28" s="8">
        <v>1492246.25</v>
      </c>
      <c r="K28" s="8">
        <v>1501000.4</v>
      </c>
      <c r="L28" s="8">
        <v>1640796.79</v>
      </c>
      <c r="M28" s="8">
        <v>6770886.4</v>
      </c>
    </row>
    <row r="29" spans="1:13" ht="12.75">
      <c r="A29" s="1" t="s">
        <v>61</v>
      </c>
      <c r="B29" s="8">
        <v>23101.32</v>
      </c>
      <c r="C29" s="8">
        <v>23355.19</v>
      </c>
      <c r="D29" s="8">
        <v>17614.77</v>
      </c>
      <c r="E29" s="8">
        <v>6095.06</v>
      </c>
      <c r="F29" s="8">
        <v>36952.11</v>
      </c>
      <c r="G29" s="8">
        <v>20663.86</v>
      </c>
      <c r="H29" s="8">
        <v>49461.51</v>
      </c>
      <c r="I29" s="8">
        <v>50036.64</v>
      </c>
      <c r="J29" s="8">
        <v>48602.68</v>
      </c>
      <c r="K29" s="8">
        <v>250078.28</v>
      </c>
      <c r="L29" s="8">
        <v>338228.72</v>
      </c>
      <c r="M29" s="8">
        <v>82251.42</v>
      </c>
    </row>
    <row r="30" spans="1:13" ht="12.75">
      <c r="A30" s="1" t="s">
        <v>57</v>
      </c>
      <c r="B30" s="8">
        <v>1087489.14</v>
      </c>
      <c r="C30" s="8">
        <v>1067446.28</v>
      </c>
      <c r="D30" s="8">
        <v>1076373.67</v>
      </c>
      <c r="E30" s="8">
        <v>1085821.37</v>
      </c>
      <c r="F30" s="8">
        <v>1100396.25</v>
      </c>
      <c r="G30" s="8">
        <v>1114341.93</v>
      </c>
      <c r="H30" s="8">
        <v>1126957.98</v>
      </c>
      <c r="I30" s="8">
        <v>159480.37</v>
      </c>
      <c r="J30" s="8">
        <v>161607.68</v>
      </c>
      <c r="K30" s="8">
        <v>162267.55</v>
      </c>
      <c r="L30" s="8">
        <v>163372.67</v>
      </c>
      <c r="M30" s="8">
        <v>165206.49</v>
      </c>
    </row>
    <row r="31" spans="1:13" ht="12.75">
      <c r="A31" s="1" t="s">
        <v>36</v>
      </c>
      <c r="B31" s="8">
        <v>1655721.61</v>
      </c>
      <c r="C31" s="8">
        <v>287693.76</v>
      </c>
      <c r="D31" s="8">
        <v>302529.49</v>
      </c>
      <c r="E31" s="8">
        <v>314288.87</v>
      </c>
      <c r="F31" s="8">
        <v>3311928.24</v>
      </c>
      <c r="G31" s="8">
        <v>3372742.77</v>
      </c>
      <c r="H31" s="8">
        <v>3455788.17</v>
      </c>
      <c r="I31" s="8">
        <v>5015572.2</v>
      </c>
      <c r="J31" s="8">
        <v>5601993.59</v>
      </c>
      <c r="K31" s="8">
        <v>5638203.26</v>
      </c>
      <c r="L31" s="8">
        <v>5570079.54</v>
      </c>
      <c r="M31" s="8">
        <v>542689.22</v>
      </c>
    </row>
    <row r="32" spans="1:13" ht="12.75">
      <c r="A32" s="1" t="s">
        <v>50</v>
      </c>
      <c r="B32" s="8">
        <v>1422782.68</v>
      </c>
      <c r="C32" s="8">
        <v>2047333.12</v>
      </c>
      <c r="D32" s="8">
        <v>2062667.54</v>
      </c>
      <c r="E32" s="8">
        <v>2094625.34</v>
      </c>
      <c r="F32" s="8">
        <v>2111151.17</v>
      </c>
      <c r="G32" s="8">
        <v>2130345.53</v>
      </c>
      <c r="H32" s="8">
        <v>4158510.21</v>
      </c>
      <c r="I32" s="8">
        <v>4204785.95</v>
      </c>
      <c r="J32" s="8">
        <v>4263344.04</v>
      </c>
      <c r="K32" s="8">
        <v>4282226.37</v>
      </c>
      <c r="L32" s="8">
        <v>5497591.64</v>
      </c>
      <c r="M32" s="8">
        <v>5572397.11</v>
      </c>
    </row>
    <row r="33" spans="1:13" ht="12.75">
      <c r="A33" s="1" t="s">
        <v>75</v>
      </c>
      <c r="B33" s="8">
        <v>0</v>
      </c>
      <c r="C33" s="8">
        <v>0</v>
      </c>
      <c r="D33" s="8">
        <v>0</v>
      </c>
      <c r="E33" s="8">
        <v>0</v>
      </c>
      <c r="F33" s="8">
        <v>3013219.21</v>
      </c>
      <c r="G33" s="8">
        <v>3066579.55</v>
      </c>
      <c r="H33" s="8">
        <v>3116344.76</v>
      </c>
      <c r="I33" s="8">
        <v>3548613.52</v>
      </c>
      <c r="J33" s="8">
        <v>3604769.5</v>
      </c>
      <c r="K33" s="8">
        <v>4241676.63</v>
      </c>
      <c r="L33" s="8">
        <v>4241747.12</v>
      </c>
      <c r="M33" s="8">
        <v>4323488.59</v>
      </c>
    </row>
    <row r="34" spans="1:13" ht="12.75">
      <c r="A34" s="1" t="s">
        <v>63</v>
      </c>
      <c r="B34" s="8">
        <v>3056327.21</v>
      </c>
      <c r="C34" s="8">
        <v>3094191</v>
      </c>
      <c r="D34" s="8">
        <v>3135856.08</v>
      </c>
      <c r="E34" s="8">
        <v>3177814.95</v>
      </c>
      <c r="F34" s="8">
        <v>3213814.26</v>
      </c>
      <c r="G34" s="8">
        <v>3285742.92</v>
      </c>
      <c r="H34" s="8">
        <v>4518999.95</v>
      </c>
      <c r="I34" s="8">
        <v>3499000.32</v>
      </c>
      <c r="J34" s="8">
        <v>2793033.79</v>
      </c>
      <c r="K34" s="8">
        <v>2663874.69</v>
      </c>
      <c r="L34" s="8">
        <v>1721752.4</v>
      </c>
      <c r="M34" s="8">
        <v>2980504.29</v>
      </c>
    </row>
    <row r="35" spans="1:13" ht="12.75">
      <c r="A35" s="1" t="s">
        <v>64</v>
      </c>
      <c r="B35" s="8">
        <v>27235.7</v>
      </c>
      <c r="C35" s="8">
        <v>108471.51</v>
      </c>
      <c r="D35" s="8">
        <v>163306.72</v>
      </c>
      <c r="E35" s="8">
        <v>163405.42</v>
      </c>
      <c r="F35" s="8">
        <v>163269.91</v>
      </c>
      <c r="G35" s="8">
        <v>197936.94</v>
      </c>
      <c r="H35" s="8">
        <v>200174.3</v>
      </c>
      <c r="I35" s="8">
        <v>220490.73</v>
      </c>
      <c r="J35" s="8">
        <v>255506.15</v>
      </c>
      <c r="K35" s="8">
        <v>220642.77</v>
      </c>
      <c r="L35" s="8">
        <v>176875.27</v>
      </c>
      <c r="M35" s="8">
        <v>32398.09</v>
      </c>
    </row>
    <row r="36" spans="1:13" ht="12.75">
      <c r="A36" s="6" t="s">
        <v>37</v>
      </c>
      <c r="B36" s="15">
        <f aca="true" t="shared" si="1" ref="B36:I36">SUM(B25:B35)</f>
        <v>19863488.82</v>
      </c>
      <c r="C36" s="15">
        <f t="shared" si="1"/>
        <v>20595258.03</v>
      </c>
      <c r="D36" s="15">
        <f t="shared" si="1"/>
        <v>21190037.54</v>
      </c>
      <c r="E36" s="15">
        <f t="shared" si="1"/>
        <v>21935048.19</v>
      </c>
      <c r="F36" s="15">
        <f t="shared" si="1"/>
        <v>22482427.139999997</v>
      </c>
      <c r="G36" s="15">
        <f t="shared" si="1"/>
        <v>22192531.06</v>
      </c>
      <c r="H36" s="15">
        <f t="shared" si="1"/>
        <v>22843125.130000003</v>
      </c>
      <c r="I36" s="15">
        <f t="shared" si="1"/>
        <v>23520240.7</v>
      </c>
      <c r="J36" s="15">
        <f>SUM(J25:J35)</f>
        <v>24334869.189999998</v>
      </c>
      <c r="K36" s="15">
        <f>SUM(K25:K35)</f>
        <v>24954276.75</v>
      </c>
      <c r="L36" s="15">
        <f>SUM(L25:L35)</f>
        <v>25369050.96</v>
      </c>
      <c r="M36" s="15">
        <f>SUM(M25:M35)</f>
        <v>26581081.31</v>
      </c>
    </row>
    <row r="37" spans="1:13" ht="12.75">
      <c r="A37" s="1" t="s">
        <v>28</v>
      </c>
      <c r="B37" s="8">
        <v>194164.88</v>
      </c>
      <c r="C37" s="8">
        <v>114131.14</v>
      </c>
      <c r="D37" s="8">
        <v>51063.62</v>
      </c>
      <c r="E37" s="8">
        <v>103321.76</v>
      </c>
      <c r="F37" s="8">
        <v>139959.3</v>
      </c>
      <c r="G37" s="8">
        <v>127886.73</v>
      </c>
      <c r="H37" s="8">
        <v>223906.99</v>
      </c>
      <c r="I37" s="8">
        <v>229486.44</v>
      </c>
      <c r="J37" s="8">
        <v>111294.27</v>
      </c>
      <c r="K37" s="8">
        <v>136677.65</v>
      </c>
      <c r="L37" s="8">
        <v>200998.03</v>
      </c>
      <c r="M37" s="8">
        <v>702722.37</v>
      </c>
    </row>
    <row r="38" spans="1:13" ht="12.75">
      <c r="A38" s="1" t="s">
        <v>29</v>
      </c>
      <c r="B38" s="8">
        <v>1131486.65</v>
      </c>
      <c r="C38" s="8">
        <v>1147887.31</v>
      </c>
      <c r="D38" s="8">
        <v>1157626.25</v>
      </c>
      <c r="E38" s="8">
        <v>1083592.01</v>
      </c>
      <c r="F38" s="8">
        <v>1008638.11</v>
      </c>
      <c r="G38" s="8">
        <v>1034189.95</v>
      </c>
      <c r="H38" s="8">
        <v>929188.74</v>
      </c>
      <c r="I38" s="8">
        <v>863811.84</v>
      </c>
      <c r="J38" s="8">
        <v>943200.32</v>
      </c>
      <c r="K38" s="8">
        <v>861812.52</v>
      </c>
      <c r="L38" s="8">
        <v>757846.58</v>
      </c>
      <c r="M38" s="8">
        <v>0</v>
      </c>
    </row>
    <row r="39" spans="1:13" ht="12.75">
      <c r="A39" s="6" t="s">
        <v>33</v>
      </c>
      <c r="B39" s="15">
        <f aca="true" t="shared" si="2" ref="B39:M39">SUM(B37:B38)</f>
        <v>1325651.5299999998</v>
      </c>
      <c r="C39" s="15">
        <f t="shared" si="2"/>
        <v>1262018.45</v>
      </c>
      <c r="D39" s="15">
        <f t="shared" si="2"/>
        <v>1208689.87</v>
      </c>
      <c r="E39" s="15">
        <f t="shared" si="2"/>
        <v>1186913.77</v>
      </c>
      <c r="F39" s="15">
        <f t="shared" si="2"/>
        <v>1148597.41</v>
      </c>
      <c r="G39" s="15">
        <f t="shared" si="2"/>
        <v>1162076.68</v>
      </c>
      <c r="H39" s="15">
        <f t="shared" si="2"/>
        <v>1153095.73</v>
      </c>
      <c r="I39" s="15">
        <f t="shared" si="2"/>
        <v>1093298.28</v>
      </c>
      <c r="J39" s="15">
        <f t="shared" si="2"/>
        <v>1054494.5899999999</v>
      </c>
      <c r="K39" s="15">
        <f t="shared" si="2"/>
        <v>998490.17</v>
      </c>
      <c r="L39" s="15">
        <f t="shared" si="2"/>
        <v>958844.61</v>
      </c>
      <c r="M39" s="15">
        <f t="shared" si="2"/>
        <v>702722.37</v>
      </c>
    </row>
    <row r="40" spans="1:13" ht="12.75">
      <c r="A40" s="11" t="s">
        <v>71</v>
      </c>
      <c r="B40" s="8">
        <f aca="true" t="shared" si="3" ref="B40:M40">SUM(B24,B36,B39)</f>
        <v>52017215.029999994</v>
      </c>
      <c r="C40" s="8">
        <f t="shared" si="3"/>
        <v>53196444.41000001</v>
      </c>
      <c r="D40" s="8">
        <f t="shared" si="3"/>
        <v>54234478.65999999</v>
      </c>
      <c r="E40" s="8">
        <f t="shared" si="3"/>
        <v>55512155.36</v>
      </c>
      <c r="F40" s="8">
        <f t="shared" si="3"/>
        <v>55990569.779999994</v>
      </c>
      <c r="G40" s="8">
        <f t="shared" si="3"/>
        <v>56372860.04999999</v>
      </c>
      <c r="H40" s="8">
        <f t="shared" si="3"/>
        <v>57642400.629999995</v>
      </c>
      <c r="I40" s="8">
        <f t="shared" si="3"/>
        <v>58719555.89</v>
      </c>
      <c r="J40" s="8">
        <f t="shared" si="3"/>
        <v>60089948.14999999</v>
      </c>
      <c r="K40" s="8">
        <f t="shared" si="3"/>
        <v>61072111.339999996</v>
      </c>
      <c r="L40" s="8">
        <f t="shared" si="3"/>
        <v>61708889.910000004</v>
      </c>
      <c r="M40" s="8">
        <f t="shared" si="3"/>
        <v>63521347.59999999</v>
      </c>
    </row>
  </sheetData>
  <sheetProtection selectLockedCells="1" selectUnlockedCells="1"/>
  <printOptions/>
  <pageMargins left="0.25" right="0.25" top="0.75" bottom="0.75" header="0.3" footer="0.3"/>
  <pageSetup fitToHeight="0" fitToWidth="1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N30" sqref="N30"/>
    </sheetView>
  </sheetViews>
  <sheetFormatPr defaultColWidth="11.57421875" defaultRowHeight="12.75"/>
  <cols>
    <col min="1" max="1" width="34.57421875" style="0" customWidth="1"/>
    <col min="2" max="2" width="9.8515625" style="0" customWidth="1"/>
    <col min="3" max="3" width="10.57421875" style="0" customWidth="1"/>
    <col min="4" max="5" width="9.140625" style="0" customWidth="1"/>
    <col min="6" max="6" width="9.28125" style="0" customWidth="1"/>
    <col min="7" max="7" width="9.00390625" style="0" customWidth="1"/>
    <col min="8" max="8" width="10.57421875" style="0" customWidth="1"/>
    <col min="9" max="9" width="9.140625" style="0" customWidth="1"/>
    <col min="10" max="10" width="8.57421875" style="0" customWidth="1"/>
    <col min="11" max="12" width="8.421875" style="0" customWidth="1"/>
    <col min="13" max="13" width="9.140625" style="0" customWidth="1"/>
    <col min="14" max="14" width="10.140625" style="0" customWidth="1"/>
  </cols>
  <sheetData>
    <row r="1" spans="1:14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</row>
    <row r="2" spans="1:14" ht="12.75">
      <c r="A2" s="19" t="s">
        <v>69</v>
      </c>
      <c r="B2" s="2">
        <v>16651.94</v>
      </c>
      <c r="C2" s="2">
        <v>33932.36</v>
      </c>
      <c r="D2" s="2">
        <v>8851.92</v>
      </c>
      <c r="E2" s="21">
        <v>-4962.07</v>
      </c>
      <c r="F2" s="21">
        <v>-41379.15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f aca="true" t="shared" si="0" ref="N2:N7">SUM(B2:M2)</f>
        <v>13095</v>
      </c>
    </row>
    <row r="3" spans="1:14" ht="12.75">
      <c r="A3" s="19" t="s">
        <v>65</v>
      </c>
      <c r="B3" s="2">
        <v>15230.88</v>
      </c>
      <c r="C3" s="2">
        <v>106758.87</v>
      </c>
      <c r="D3" s="2">
        <v>89061.93</v>
      </c>
      <c r="E3" s="21">
        <v>-17915.89</v>
      </c>
      <c r="F3" s="21">
        <v>-579326.08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21">
        <f t="shared" si="0"/>
        <v>-386190.29</v>
      </c>
    </row>
    <row r="4" spans="1:14" ht="12.75">
      <c r="A4" s="19" t="s">
        <v>68</v>
      </c>
      <c r="B4" s="2">
        <v>2186.07</v>
      </c>
      <c r="C4" s="2">
        <v>4623.75</v>
      </c>
      <c r="D4" s="2">
        <v>1502.91</v>
      </c>
      <c r="E4" s="21">
        <v>-514.45</v>
      </c>
      <c r="F4" s="21">
        <v>-5221.47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f t="shared" si="0"/>
        <v>2576.8099999999995</v>
      </c>
    </row>
    <row r="5" spans="1:14" ht="12.75">
      <c r="A5" s="19" t="s">
        <v>83</v>
      </c>
      <c r="B5" s="2">
        <v>86315.99</v>
      </c>
      <c r="C5" s="2">
        <v>112480.2</v>
      </c>
      <c r="D5" s="2">
        <v>61067.22</v>
      </c>
      <c r="E5" s="2">
        <v>16335.35</v>
      </c>
      <c r="F5" s="2">
        <v>3970.59</v>
      </c>
      <c r="G5" s="2">
        <v>43364.48</v>
      </c>
      <c r="H5" s="2">
        <v>122013.65</v>
      </c>
      <c r="I5" s="2">
        <v>103254.89</v>
      </c>
      <c r="J5" s="2">
        <v>173531.5</v>
      </c>
      <c r="K5" s="2">
        <v>13968.72</v>
      </c>
      <c r="L5" s="22">
        <v>-3051.01</v>
      </c>
      <c r="M5" s="2">
        <v>120911.34</v>
      </c>
      <c r="N5" s="2">
        <f t="shared" si="0"/>
        <v>854162.9199999999</v>
      </c>
    </row>
    <row r="6" spans="1:14" ht="12.75">
      <c r="A6" s="19" t="s">
        <v>84</v>
      </c>
      <c r="B6" s="2">
        <v>0</v>
      </c>
      <c r="C6" s="2">
        <v>627.31</v>
      </c>
      <c r="D6" s="2">
        <v>542.96</v>
      </c>
      <c r="E6" s="2">
        <v>145.24</v>
      </c>
      <c r="F6" s="2">
        <v>35.3</v>
      </c>
      <c r="G6" s="21">
        <v>-193.01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f t="shared" si="0"/>
        <v>1157.8</v>
      </c>
    </row>
    <row r="7" spans="1:14" ht="12.75">
      <c r="A7" s="19" t="s">
        <v>21</v>
      </c>
      <c r="B7" s="2">
        <v>63268.78</v>
      </c>
      <c r="C7" s="2">
        <v>53749.38</v>
      </c>
      <c r="D7" s="2">
        <v>9348.59</v>
      </c>
      <c r="E7" s="2">
        <v>24278.23</v>
      </c>
      <c r="F7" s="2">
        <v>46975.85</v>
      </c>
      <c r="G7" s="2">
        <v>3887.59</v>
      </c>
      <c r="H7" s="2">
        <v>21548.16</v>
      </c>
      <c r="I7" s="2">
        <v>9728.74</v>
      </c>
      <c r="J7" s="2">
        <v>12955.14</v>
      </c>
      <c r="K7" s="2">
        <v>7239.33</v>
      </c>
      <c r="L7" s="2">
        <v>1407.52</v>
      </c>
      <c r="M7" s="2">
        <v>13703.94</v>
      </c>
      <c r="N7" s="2">
        <f t="shared" si="0"/>
        <v>268091.25</v>
      </c>
    </row>
    <row r="8" spans="1:14" ht="12.75">
      <c r="A8" s="19" t="s">
        <v>81</v>
      </c>
      <c r="B8" s="2">
        <v>60665.27</v>
      </c>
      <c r="C8" s="2">
        <v>50177.26</v>
      </c>
      <c r="D8" s="2">
        <v>61893.81</v>
      </c>
      <c r="E8" s="2">
        <v>46419.39</v>
      </c>
      <c r="F8" s="2">
        <v>54986.08</v>
      </c>
      <c r="G8" s="2">
        <v>50196.43</v>
      </c>
      <c r="H8" s="2">
        <v>16514.02</v>
      </c>
      <c r="I8" s="20">
        <v>0</v>
      </c>
      <c r="J8" s="2">
        <v>0</v>
      </c>
      <c r="K8" s="2">
        <v>0</v>
      </c>
      <c r="L8" s="2">
        <v>0</v>
      </c>
      <c r="M8" s="2">
        <v>0</v>
      </c>
      <c r="N8" s="2">
        <f aca="true" t="shared" si="1" ref="N8:N32">SUM(B8:M8)</f>
        <v>340852.26</v>
      </c>
    </row>
    <row r="9" spans="1:14" ht="12.75">
      <c r="A9" s="19" t="s">
        <v>82</v>
      </c>
      <c r="B9" s="2">
        <v>114.26</v>
      </c>
      <c r="C9" s="2">
        <v>159.44</v>
      </c>
      <c r="D9" s="2">
        <v>272.14</v>
      </c>
      <c r="E9" s="2">
        <v>198.79</v>
      </c>
      <c r="F9" s="2">
        <v>235.19</v>
      </c>
      <c r="G9" s="2">
        <v>20.57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 t="shared" si="1"/>
        <v>1000.39</v>
      </c>
    </row>
    <row r="10" spans="1:14" ht="12.75">
      <c r="A10" s="19" t="s">
        <v>17</v>
      </c>
      <c r="B10" s="2">
        <v>15848.18</v>
      </c>
      <c r="C10" s="2">
        <v>13066.25</v>
      </c>
      <c r="D10" s="2">
        <v>15422.25</v>
      </c>
      <c r="E10" s="2">
        <v>11411.1</v>
      </c>
      <c r="F10" s="2">
        <v>13891.25</v>
      </c>
      <c r="G10" s="2">
        <v>19684.09</v>
      </c>
      <c r="H10" s="2">
        <v>56693.5</v>
      </c>
      <c r="I10" s="2">
        <v>73248.68</v>
      </c>
      <c r="J10" s="2">
        <v>58009.33</v>
      </c>
      <c r="K10" s="2">
        <v>60161.13</v>
      </c>
      <c r="L10" s="2">
        <v>52601.96</v>
      </c>
      <c r="M10" s="2">
        <v>49092.26</v>
      </c>
      <c r="N10" s="2">
        <f t="shared" si="1"/>
        <v>439129.98000000004</v>
      </c>
    </row>
    <row r="11" spans="1:14" ht="12.75">
      <c r="A11" s="19" t="s">
        <v>18</v>
      </c>
      <c r="B11" s="2">
        <v>6941.16</v>
      </c>
      <c r="C11" s="2">
        <v>5722.76</v>
      </c>
      <c r="D11" s="2">
        <v>6754.62</v>
      </c>
      <c r="E11" s="2">
        <v>4997.83</v>
      </c>
      <c r="F11" s="2">
        <v>5475.02</v>
      </c>
      <c r="G11" s="2">
        <v>553.56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f t="shared" si="1"/>
        <v>30444.950000000004</v>
      </c>
    </row>
    <row r="12" spans="1:14" ht="12.75">
      <c r="A12" s="19" t="s">
        <v>78</v>
      </c>
      <c r="B12" s="2">
        <v>122252.07</v>
      </c>
      <c r="C12" s="2">
        <v>112187.84</v>
      </c>
      <c r="D12" s="2">
        <v>83424.34</v>
      </c>
      <c r="E12" s="2">
        <v>28375.5</v>
      </c>
      <c r="F12" s="2">
        <v>18160.17</v>
      </c>
      <c r="G12" s="2">
        <v>80386.8</v>
      </c>
      <c r="H12" s="2">
        <v>145878.51</v>
      </c>
      <c r="I12" s="2">
        <v>66410.25</v>
      </c>
      <c r="J12" s="2">
        <v>95932.91</v>
      </c>
      <c r="K12" s="22">
        <v>-141.1</v>
      </c>
      <c r="L12" s="2">
        <v>5796.35</v>
      </c>
      <c r="M12" s="2">
        <v>67678.24</v>
      </c>
      <c r="N12" s="2">
        <f t="shared" si="1"/>
        <v>826341.88</v>
      </c>
    </row>
    <row r="13" spans="1:14" ht="12.75">
      <c r="A13" s="19" t="s">
        <v>19</v>
      </c>
      <c r="B13" s="2">
        <v>66114.25</v>
      </c>
      <c r="C13" s="2">
        <v>52886.12</v>
      </c>
      <c r="D13" s="2">
        <v>40762.25</v>
      </c>
      <c r="E13" s="2">
        <v>29427.45</v>
      </c>
      <c r="F13" s="2">
        <v>96757.09</v>
      </c>
      <c r="G13" s="2">
        <v>109914.73</v>
      </c>
      <c r="H13" s="2">
        <v>133068.29</v>
      </c>
      <c r="I13" s="2">
        <v>83352.78</v>
      </c>
      <c r="J13" s="2">
        <v>25235.81</v>
      </c>
      <c r="K13" s="2">
        <v>22043.14</v>
      </c>
      <c r="L13" s="2">
        <v>22067.27</v>
      </c>
      <c r="M13" s="2">
        <v>26242.85</v>
      </c>
      <c r="N13" s="2">
        <f t="shared" si="1"/>
        <v>707872.0300000001</v>
      </c>
    </row>
    <row r="14" spans="1:14" ht="12.75">
      <c r="A14" s="19" t="s">
        <v>20</v>
      </c>
      <c r="B14" s="2">
        <v>3929.01</v>
      </c>
      <c r="C14" s="2">
        <v>3142.9</v>
      </c>
      <c r="D14" s="2">
        <v>3556.88</v>
      </c>
      <c r="E14" s="2">
        <v>2667.29</v>
      </c>
      <c r="F14" s="2">
        <v>3769.32</v>
      </c>
      <c r="G14" s="2">
        <v>4721.25</v>
      </c>
      <c r="H14" s="2">
        <v>5604.2</v>
      </c>
      <c r="I14" s="2">
        <v>4722.47</v>
      </c>
      <c r="J14" s="2">
        <v>3726.58</v>
      </c>
      <c r="K14" s="2">
        <v>3415.52</v>
      </c>
      <c r="L14" s="2">
        <v>3208.63</v>
      </c>
      <c r="M14" s="2">
        <v>3064.71</v>
      </c>
      <c r="N14" s="2">
        <f t="shared" si="1"/>
        <v>45528.759999999995</v>
      </c>
    </row>
    <row r="15" spans="1:14" ht="12.75">
      <c r="A15" s="19" t="s">
        <v>22</v>
      </c>
      <c r="B15" s="2">
        <v>11181.27</v>
      </c>
      <c r="C15" s="2">
        <v>8216.29</v>
      </c>
      <c r="D15" s="2">
        <v>989.11</v>
      </c>
      <c r="E15" s="2">
        <v>2156.16</v>
      </c>
      <c r="F15" s="2">
        <v>1388.43</v>
      </c>
      <c r="G15" s="2">
        <v>2106.55</v>
      </c>
      <c r="H15" s="2">
        <v>1149.85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1"/>
        <v>27187.66</v>
      </c>
    </row>
    <row r="16" spans="1:14" ht="12.75">
      <c r="A16" s="19" t="s">
        <v>80</v>
      </c>
      <c r="B16" s="2">
        <v>40965.09</v>
      </c>
      <c r="C16" s="2">
        <v>39614.13</v>
      </c>
      <c r="D16" s="2">
        <v>53577.01</v>
      </c>
      <c r="E16" s="2">
        <v>32305.12</v>
      </c>
      <c r="F16" s="2">
        <v>29231.78</v>
      </c>
      <c r="G16" s="2">
        <v>23452.63</v>
      </c>
      <c r="H16" s="2">
        <v>69108.25</v>
      </c>
      <c r="I16" s="2">
        <v>28559.03</v>
      </c>
      <c r="J16" s="2">
        <v>20757.33</v>
      </c>
      <c r="K16" s="2">
        <v>42113.22</v>
      </c>
      <c r="L16" s="2">
        <v>8922.5</v>
      </c>
      <c r="M16" s="2">
        <v>14838.17</v>
      </c>
      <c r="N16" s="2">
        <f t="shared" si="1"/>
        <v>403444.26000000007</v>
      </c>
    </row>
    <row r="17" spans="1:14" ht="12.75">
      <c r="A17" s="19" t="s">
        <v>58</v>
      </c>
      <c r="B17" s="2">
        <v>3510.9</v>
      </c>
      <c r="C17" s="2">
        <v>3395.12</v>
      </c>
      <c r="D17" s="2">
        <v>4591.8</v>
      </c>
      <c r="E17" s="2">
        <v>2768.7</v>
      </c>
      <c r="F17" s="2">
        <v>2505.3</v>
      </c>
      <c r="G17" s="2">
        <v>2010</v>
      </c>
      <c r="H17" s="2">
        <v>5922.9</v>
      </c>
      <c r="I17" s="2">
        <v>2447.64</v>
      </c>
      <c r="J17" s="2">
        <v>1779</v>
      </c>
      <c r="K17" s="2">
        <v>3609.3</v>
      </c>
      <c r="L17" s="2">
        <v>764.7</v>
      </c>
      <c r="M17" s="2">
        <v>1271.7</v>
      </c>
      <c r="N17" s="2">
        <f t="shared" si="1"/>
        <v>34577.06</v>
      </c>
    </row>
    <row r="18" spans="1:14" ht="12.75">
      <c r="A18" s="6" t="s">
        <v>25</v>
      </c>
      <c r="B18" s="16">
        <f aca="true" t="shared" si="2" ref="B18:M18">SUM(B2:B17)</f>
        <v>515175.12</v>
      </c>
      <c r="C18" s="16">
        <f t="shared" si="2"/>
        <v>600739.9800000001</v>
      </c>
      <c r="D18" s="16">
        <f t="shared" si="2"/>
        <v>441619.73999999993</v>
      </c>
      <c r="E18" s="16">
        <f t="shared" si="2"/>
        <v>178093.74000000002</v>
      </c>
      <c r="F18" s="21">
        <f t="shared" si="2"/>
        <v>-348545.3299999999</v>
      </c>
      <c r="G18" s="16">
        <f t="shared" si="2"/>
        <v>340105.67</v>
      </c>
      <c r="H18" s="16">
        <f t="shared" si="2"/>
        <v>577501.33</v>
      </c>
      <c r="I18" s="16">
        <f t="shared" si="2"/>
        <v>371724.48</v>
      </c>
      <c r="J18" s="16">
        <f t="shared" si="2"/>
        <v>391927.60000000003</v>
      </c>
      <c r="K18" s="16">
        <f t="shared" si="2"/>
        <v>152409.25999999998</v>
      </c>
      <c r="L18" s="16">
        <f t="shared" si="2"/>
        <v>91717.92</v>
      </c>
      <c r="M18" s="16">
        <f t="shared" si="2"/>
        <v>296803.21</v>
      </c>
      <c r="N18" s="16">
        <f t="shared" si="1"/>
        <v>3609272.7199999997</v>
      </c>
    </row>
    <row r="19" spans="1:14" ht="12.75">
      <c r="A19" s="19" t="s">
        <v>34</v>
      </c>
      <c r="B19" s="2">
        <v>31687.49</v>
      </c>
      <c r="C19" s="2">
        <v>39211.88</v>
      </c>
      <c r="D19" s="2">
        <v>42193.2</v>
      </c>
      <c r="E19" s="2">
        <v>23291.74</v>
      </c>
      <c r="F19" s="2">
        <v>21883.64</v>
      </c>
      <c r="G19" s="2">
        <v>34266.69</v>
      </c>
      <c r="H19" s="2">
        <v>137315.42</v>
      </c>
      <c r="I19" s="2">
        <v>56850.12</v>
      </c>
      <c r="J19" s="2">
        <v>49990.82</v>
      </c>
      <c r="K19" s="2">
        <v>44427.67</v>
      </c>
      <c r="L19" s="2">
        <v>16875.81</v>
      </c>
      <c r="M19" s="2">
        <v>55854.78</v>
      </c>
      <c r="N19" s="2">
        <f t="shared" si="1"/>
        <v>553849.26</v>
      </c>
    </row>
    <row r="20" spans="1:14" ht="12.75">
      <c r="A20" s="19" t="s">
        <v>79</v>
      </c>
      <c r="B20" s="2">
        <v>73097.07</v>
      </c>
      <c r="C20" s="2">
        <v>127141.31</v>
      </c>
      <c r="D20" s="2">
        <v>102344.93</v>
      </c>
      <c r="E20" s="2">
        <v>35305.22</v>
      </c>
      <c r="F20" s="2">
        <v>17614.4</v>
      </c>
      <c r="G20" s="2">
        <v>93885.41</v>
      </c>
      <c r="H20" s="2">
        <v>232739.1</v>
      </c>
      <c r="I20" s="2">
        <v>125137.88</v>
      </c>
      <c r="J20" s="2">
        <v>177343.24</v>
      </c>
      <c r="K20" s="2">
        <v>9534.99</v>
      </c>
      <c r="L20" s="2">
        <v>8287.32</v>
      </c>
      <c r="M20" s="2">
        <v>130128.19</v>
      </c>
      <c r="N20" s="2">
        <f t="shared" si="1"/>
        <v>1132559.06</v>
      </c>
    </row>
    <row r="21" spans="1:14" ht="12.75">
      <c r="A21" s="19" t="s">
        <v>60</v>
      </c>
      <c r="B21" s="2">
        <v>85313.28</v>
      </c>
      <c r="C21" s="2">
        <v>54247.02</v>
      </c>
      <c r="D21" s="2">
        <v>4994.17</v>
      </c>
      <c r="E21" s="2">
        <v>3914.26</v>
      </c>
      <c r="F21" s="2">
        <v>50741.72</v>
      </c>
      <c r="G21" s="2">
        <v>52772.89</v>
      </c>
      <c r="H21" s="2">
        <v>50319.71</v>
      </c>
      <c r="I21" s="2">
        <v>36045.66</v>
      </c>
      <c r="J21" s="2">
        <v>24435.22</v>
      </c>
      <c r="K21" s="2">
        <v>21075.5</v>
      </c>
      <c r="L21" s="2">
        <v>21057.36</v>
      </c>
      <c r="M21" s="2">
        <v>17677.36</v>
      </c>
      <c r="N21" s="2">
        <f t="shared" si="1"/>
        <v>422594.15</v>
      </c>
    </row>
    <row r="22" spans="1:14" ht="12.75">
      <c r="A22" s="19" t="s">
        <v>61</v>
      </c>
      <c r="B22" s="2">
        <v>1036.37</v>
      </c>
      <c r="C22" s="2">
        <v>1830.07</v>
      </c>
      <c r="D22" s="2">
        <v>3017.81</v>
      </c>
      <c r="E22" s="2">
        <v>1916.73</v>
      </c>
      <c r="F22" s="2">
        <v>2429.31</v>
      </c>
      <c r="G22" s="2">
        <v>3289.28</v>
      </c>
      <c r="H22" s="2">
        <v>4395.01</v>
      </c>
      <c r="I22" s="2">
        <v>3454.1</v>
      </c>
      <c r="J22" s="2">
        <v>2694.15</v>
      </c>
      <c r="K22" s="2">
        <v>2004.6</v>
      </c>
      <c r="L22" s="2">
        <v>2342.99</v>
      </c>
      <c r="M22" s="2">
        <v>2554.05</v>
      </c>
      <c r="N22" s="2">
        <f t="shared" si="1"/>
        <v>30964.469999999998</v>
      </c>
    </row>
    <row r="23" spans="1:14" ht="12.75">
      <c r="A23" s="19" t="s">
        <v>49</v>
      </c>
      <c r="B23" s="2">
        <v>1661.37</v>
      </c>
      <c r="C23" s="2">
        <v>1599.96</v>
      </c>
      <c r="D23" s="2">
        <v>2162.57</v>
      </c>
      <c r="E23" s="2">
        <v>1308.02</v>
      </c>
      <c r="F23" s="4">
        <v>1185.95</v>
      </c>
      <c r="G23" s="2">
        <v>952.81</v>
      </c>
      <c r="H23" s="2">
        <v>2780.84</v>
      </c>
      <c r="I23" s="2">
        <v>1154.93</v>
      </c>
      <c r="J23" s="2">
        <v>840.97</v>
      </c>
      <c r="K23" s="2">
        <v>1696.32</v>
      </c>
      <c r="L23" s="2">
        <v>365.54</v>
      </c>
      <c r="M23" s="2">
        <v>602.04</v>
      </c>
      <c r="N23" s="2">
        <f t="shared" si="1"/>
        <v>16311.32</v>
      </c>
    </row>
    <row r="24" spans="1:14" ht="12.75">
      <c r="A24" s="19" t="s">
        <v>36</v>
      </c>
      <c r="B24" s="2">
        <v>10261.79</v>
      </c>
      <c r="C24" s="2">
        <v>24806.52</v>
      </c>
      <c r="D24" s="2">
        <v>9161.53</v>
      </c>
      <c r="E24" s="21">
        <v>-3196.06</v>
      </c>
      <c r="F24" s="21">
        <v>-11344.94</v>
      </c>
      <c r="G24" s="2">
        <v>1711.51</v>
      </c>
      <c r="H24" s="2">
        <v>36354.88</v>
      </c>
      <c r="I24" s="2">
        <v>12555.12</v>
      </c>
      <c r="J24" s="2">
        <v>17806.85</v>
      </c>
      <c r="K24" s="22">
        <v>-5332.26</v>
      </c>
      <c r="L24" s="22">
        <v>-10526.05</v>
      </c>
      <c r="M24" s="2">
        <v>11520.1</v>
      </c>
      <c r="N24" s="2">
        <f t="shared" si="1"/>
        <v>93778.98999999999</v>
      </c>
    </row>
    <row r="25" spans="1:14" ht="12.75">
      <c r="A25" s="19" t="s">
        <v>50</v>
      </c>
      <c r="B25" s="2">
        <v>62880.46</v>
      </c>
      <c r="C25" s="2">
        <v>98215</v>
      </c>
      <c r="D25" s="2">
        <v>64284.41</v>
      </c>
      <c r="E25" s="2">
        <v>26599.42</v>
      </c>
      <c r="F25" s="4">
        <v>5816.71</v>
      </c>
      <c r="G25" s="2">
        <v>32251.75</v>
      </c>
      <c r="H25" s="2">
        <v>181598.09</v>
      </c>
      <c r="I25" s="2">
        <v>81540.99</v>
      </c>
      <c r="J25" s="2">
        <v>65621.69</v>
      </c>
      <c r="K25" s="2">
        <v>30702.01</v>
      </c>
      <c r="L25" s="2">
        <v>5938.64</v>
      </c>
      <c r="M25" s="2">
        <v>58515.65</v>
      </c>
      <c r="N25" s="2">
        <f t="shared" si="1"/>
        <v>713964.8200000001</v>
      </c>
    </row>
    <row r="26" spans="1:14" ht="12.75">
      <c r="A26" s="19" t="s">
        <v>77</v>
      </c>
      <c r="B26" s="2">
        <v>77766.6</v>
      </c>
      <c r="C26" s="2">
        <v>145534.59</v>
      </c>
      <c r="D26" s="2">
        <v>159097.86</v>
      </c>
      <c r="E26" s="2">
        <v>42522.12</v>
      </c>
      <c r="F26" s="4">
        <v>1107.75</v>
      </c>
      <c r="G26" s="2">
        <v>35644.33</v>
      </c>
      <c r="H26" s="2">
        <v>29529.09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1"/>
        <v>491202.34</v>
      </c>
    </row>
    <row r="27" spans="1:14" ht="12.75">
      <c r="A27" s="19" t="s">
        <v>63</v>
      </c>
      <c r="B27" s="2">
        <v>40612.63</v>
      </c>
      <c r="C27" s="2">
        <v>2124.77</v>
      </c>
      <c r="D27" s="2">
        <v>10377.11</v>
      </c>
      <c r="E27" s="2">
        <v>11128.72</v>
      </c>
      <c r="F27" s="4">
        <v>6587.24</v>
      </c>
      <c r="G27" s="2">
        <v>5014.48</v>
      </c>
      <c r="H27" s="2">
        <v>4804.48</v>
      </c>
      <c r="I27" s="2">
        <v>6884.12</v>
      </c>
      <c r="J27" s="2">
        <v>6993.15</v>
      </c>
      <c r="K27" s="2">
        <v>7778.42</v>
      </c>
      <c r="L27" s="2">
        <v>11216.1</v>
      </c>
      <c r="M27" s="2">
        <v>20424.85</v>
      </c>
      <c r="N27" s="2">
        <f t="shared" si="1"/>
        <v>133946.06999999998</v>
      </c>
    </row>
    <row r="28" spans="1:14" ht="12.75">
      <c r="A28" s="19" t="s">
        <v>64</v>
      </c>
      <c r="B28" s="2">
        <v>886.32</v>
      </c>
      <c r="C28" s="2">
        <v>106.35</v>
      </c>
      <c r="D28" s="2">
        <v>113.46</v>
      </c>
      <c r="E28" s="2">
        <v>718.83</v>
      </c>
      <c r="F28" s="4">
        <v>702.36</v>
      </c>
      <c r="G28" s="2">
        <v>166.48</v>
      </c>
      <c r="H28" s="2">
        <v>147.41</v>
      </c>
      <c r="I28" s="2">
        <v>736.22</v>
      </c>
      <c r="J28" s="2">
        <v>848.13</v>
      </c>
      <c r="K28" s="2">
        <v>1515.43</v>
      </c>
      <c r="L28" s="2">
        <v>1053.14</v>
      </c>
      <c r="M28" s="2">
        <v>950.82</v>
      </c>
      <c r="N28" s="2">
        <f t="shared" si="1"/>
        <v>7944.950000000001</v>
      </c>
    </row>
    <row r="29" spans="1:14" ht="12.75">
      <c r="A29" s="6" t="s">
        <v>37</v>
      </c>
      <c r="B29" s="16">
        <f aca="true" t="shared" si="3" ref="B29:M29">SUM(B19:B28)</f>
        <v>385203.38000000006</v>
      </c>
      <c r="C29" s="16">
        <f t="shared" si="3"/>
        <v>494817.47</v>
      </c>
      <c r="D29" s="16">
        <f t="shared" si="3"/>
        <v>397747.05</v>
      </c>
      <c r="E29" s="16">
        <f t="shared" si="3"/>
        <v>143509</v>
      </c>
      <c r="F29" s="16">
        <f t="shared" si="3"/>
        <v>96724.14000000001</v>
      </c>
      <c r="G29" s="16">
        <f t="shared" si="3"/>
        <v>259955.63</v>
      </c>
      <c r="H29" s="16">
        <f t="shared" si="3"/>
        <v>679984.03</v>
      </c>
      <c r="I29" s="16">
        <f t="shared" si="3"/>
        <v>324359.13999999996</v>
      </c>
      <c r="J29" s="16">
        <f t="shared" si="3"/>
        <v>346574.22000000003</v>
      </c>
      <c r="K29" s="16">
        <f t="shared" si="3"/>
        <v>113402.68000000001</v>
      </c>
      <c r="L29" s="16">
        <f t="shared" si="3"/>
        <v>56610.85</v>
      </c>
      <c r="M29" s="16">
        <f t="shared" si="3"/>
        <v>298227.84</v>
      </c>
      <c r="N29" s="16">
        <f t="shared" si="1"/>
        <v>3597115.4300000006</v>
      </c>
    </row>
    <row r="30" spans="1:14" ht="12.75">
      <c r="A30" s="18" t="s">
        <v>85</v>
      </c>
      <c r="B30" s="2">
        <v>0</v>
      </c>
      <c r="C30" s="2">
        <v>0</v>
      </c>
      <c r="D30" s="2">
        <v>7937.99</v>
      </c>
      <c r="E30" s="2">
        <v>2552.65</v>
      </c>
      <c r="F30" s="2">
        <v>875.94</v>
      </c>
      <c r="G30" s="2">
        <v>1731.95</v>
      </c>
      <c r="H30" s="2">
        <v>44407.75</v>
      </c>
      <c r="I30" s="2">
        <v>40167.43</v>
      </c>
      <c r="J30" s="2">
        <v>68747.05</v>
      </c>
      <c r="K30" s="2">
        <v>9036.77</v>
      </c>
      <c r="L30" s="2">
        <v>1162.79</v>
      </c>
      <c r="M30" s="2">
        <v>22871.12</v>
      </c>
      <c r="N30" s="2">
        <f t="shared" si="1"/>
        <v>199491.44</v>
      </c>
    </row>
    <row r="31" spans="1:14" ht="12.75">
      <c r="A31" s="19" t="s">
        <v>28</v>
      </c>
      <c r="B31" s="2">
        <v>9451.71</v>
      </c>
      <c r="C31" s="2">
        <v>7486.32</v>
      </c>
      <c r="D31" s="2">
        <v>2957.16</v>
      </c>
      <c r="E31" s="2">
        <v>898.01</v>
      </c>
      <c r="F31" s="2">
        <v>8663.81</v>
      </c>
      <c r="G31" s="2">
        <v>7147.91</v>
      </c>
      <c r="H31" s="2">
        <v>3438.74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1"/>
        <v>40043.659999999996</v>
      </c>
    </row>
    <row r="32" spans="1:14" ht="12.75">
      <c r="A32" s="19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25553.46</v>
      </c>
      <c r="N32" s="2">
        <f t="shared" si="1"/>
        <v>25553.46</v>
      </c>
    </row>
    <row r="33" spans="1:14" ht="12.75">
      <c r="A33" s="6" t="s">
        <v>33</v>
      </c>
      <c r="B33" s="17">
        <f>SUM(B30:B32)</f>
        <v>9451.71</v>
      </c>
      <c r="C33" s="17">
        <f>SUM(C30:C32)</f>
        <v>7486.32</v>
      </c>
      <c r="D33" s="17">
        <f>SUM(D30:D32)</f>
        <v>10895.15</v>
      </c>
      <c r="E33" s="17">
        <f>SUM(E30:E32)</f>
        <v>3450.66</v>
      </c>
      <c r="F33" s="17">
        <f>SUM(F30:F31)</f>
        <v>9539.75</v>
      </c>
      <c r="G33" s="17">
        <f aca="true" t="shared" si="4" ref="G33:L33">SUM(G30:G32)</f>
        <v>8879.86</v>
      </c>
      <c r="H33" s="17">
        <f t="shared" si="4"/>
        <v>47846.49</v>
      </c>
      <c r="I33" s="17">
        <f t="shared" si="4"/>
        <v>40167.43</v>
      </c>
      <c r="J33" s="17">
        <f t="shared" si="4"/>
        <v>68747.05</v>
      </c>
      <c r="K33" s="17">
        <f t="shared" si="4"/>
        <v>9036.77</v>
      </c>
      <c r="L33" s="17">
        <f t="shared" si="4"/>
        <v>1162.79</v>
      </c>
      <c r="M33" s="17">
        <f>SUM(M30:M32)</f>
        <v>48424.58</v>
      </c>
      <c r="N33" s="16">
        <f>SUM(B33:M33)</f>
        <v>265088.56</v>
      </c>
    </row>
    <row r="34" spans="1:14" ht="12.75">
      <c r="A34" s="11" t="s">
        <v>70</v>
      </c>
      <c r="B34" s="2">
        <f aca="true" t="shared" si="5" ref="B34:M34">SUM(B18,B29,B33)</f>
        <v>909830.21</v>
      </c>
      <c r="C34" s="2">
        <f t="shared" si="5"/>
        <v>1103043.7700000003</v>
      </c>
      <c r="D34" s="2">
        <f t="shared" si="5"/>
        <v>850261.94</v>
      </c>
      <c r="E34" s="2">
        <f t="shared" si="5"/>
        <v>325053.39999999997</v>
      </c>
      <c r="F34" s="21">
        <f t="shared" si="5"/>
        <v>-242281.4399999999</v>
      </c>
      <c r="G34" s="2">
        <f t="shared" si="5"/>
        <v>608941.16</v>
      </c>
      <c r="H34" s="2">
        <f t="shared" si="5"/>
        <v>1305331.8499999999</v>
      </c>
      <c r="I34" s="2">
        <f t="shared" si="5"/>
        <v>736251.0499999999</v>
      </c>
      <c r="J34" s="2">
        <f t="shared" si="5"/>
        <v>807248.8700000001</v>
      </c>
      <c r="K34" s="2">
        <f t="shared" si="5"/>
        <v>274848.71</v>
      </c>
      <c r="L34" s="2">
        <f t="shared" si="5"/>
        <v>149491.56</v>
      </c>
      <c r="M34" s="2">
        <f t="shared" si="5"/>
        <v>643455.63</v>
      </c>
      <c r="N34" s="2">
        <f>SUM(B34:M34)</f>
        <v>7471476.709999999</v>
      </c>
    </row>
  </sheetData>
  <sheetProtection selectLockedCells="1" selectUnlockedCells="1"/>
  <printOptions horizontalCentered="1"/>
  <pageMargins left="0.1968503937007874" right="0.1968503937007874" top="1.062992125984252" bottom="0.3937007874015748" header="0.7874015748031497" footer="0.3937007874015748"/>
  <pageSetup firstPageNumber="1" useFirstPageNumber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9">
      <selection activeCell="M34" sqref="M34"/>
    </sheetView>
  </sheetViews>
  <sheetFormatPr defaultColWidth="11.57421875" defaultRowHeight="12.75"/>
  <cols>
    <col min="1" max="1" width="34.7109375" style="0" bestFit="1" customWidth="1"/>
    <col min="2" max="2" width="11.140625" style="0" customWidth="1"/>
    <col min="3" max="3" width="11.281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1.28125" style="0" customWidth="1"/>
    <col min="9" max="10" width="11.140625" style="0" customWidth="1"/>
    <col min="11" max="11" width="11.00390625" style="0" customWidth="1"/>
    <col min="12" max="12" width="11.140625" style="0" customWidth="1"/>
    <col min="13" max="13" width="11.421875" style="0" customWidth="1"/>
  </cols>
  <sheetData>
    <row r="1" spans="1:13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spans="1:13" ht="12.75">
      <c r="A2" s="19" t="s">
        <v>67</v>
      </c>
      <c r="B2" s="8">
        <v>898563.05</v>
      </c>
      <c r="C2" s="8">
        <v>932495.41</v>
      </c>
      <c r="D2" s="8">
        <v>941347.33</v>
      </c>
      <c r="E2" s="8">
        <v>936385.26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</row>
    <row r="3" spans="1:13" ht="12.75">
      <c r="A3" s="19" t="s">
        <v>65</v>
      </c>
      <c r="B3" s="8">
        <v>841838.43</v>
      </c>
      <c r="C3" s="8">
        <v>6948597.3</v>
      </c>
      <c r="D3" s="8">
        <v>9037659.23</v>
      </c>
      <c r="E3" s="8">
        <v>4019743.34</v>
      </c>
      <c r="F3" s="8">
        <v>0</v>
      </c>
      <c r="G3" s="8">
        <v>0</v>
      </c>
      <c r="H3" s="8">
        <v>0</v>
      </c>
      <c r="I3" s="8">
        <v>0</v>
      </c>
      <c r="J3" s="9">
        <v>0</v>
      </c>
      <c r="K3" s="9">
        <v>0</v>
      </c>
      <c r="L3" s="9">
        <v>0</v>
      </c>
      <c r="M3" s="9">
        <v>0</v>
      </c>
    </row>
    <row r="4" spans="1:13" ht="12.75">
      <c r="A4" s="19" t="s">
        <v>66</v>
      </c>
      <c r="B4" s="8">
        <v>120828.55</v>
      </c>
      <c r="C4" s="8">
        <v>125452.3</v>
      </c>
      <c r="D4" s="8">
        <v>150831.82</v>
      </c>
      <c r="E4" s="8">
        <v>150317.37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</row>
    <row r="5" spans="1:13" ht="12.75">
      <c r="A5" s="19" t="s">
        <v>83</v>
      </c>
      <c r="B5" s="8">
        <v>5026386.86</v>
      </c>
      <c r="C5" s="8">
        <v>5138867.06</v>
      </c>
      <c r="D5" s="8">
        <v>5199934.28</v>
      </c>
      <c r="E5" s="8">
        <v>5216269.63</v>
      </c>
      <c r="F5" s="9">
        <v>5220240.22</v>
      </c>
      <c r="G5" s="9">
        <v>5305604.7</v>
      </c>
      <c r="H5" s="9">
        <v>5427618.35</v>
      </c>
      <c r="I5" s="9">
        <v>13530873.24</v>
      </c>
      <c r="J5" s="9">
        <v>13704404.74</v>
      </c>
      <c r="K5" s="9">
        <v>13967140.81</v>
      </c>
      <c r="L5" s="9">
        <v>13964089.8</v>
      </c>
      <c r="M5" s="9">
        <v>14085001.14</v>
      </c>
    </row>
    <row r="6" spans="1:13" ht="12.75">
      <c r="A6" s="19" t="s">
        <v>84</v>
      </c>
      <c r="B6" s="8">
        <v>0</v>
      </c>
      <c r="C6" s="8">
        <v>45690.11</v>
      </c>
      <c r="D6" s="8">
        <v>46233.07</v>
      </c>
      <c r="E6" s="8">
        <v>46378.31</v>
      </c>
      <c r="F6" s="9">
        <v>46413.61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12.75">
      <c r="A7" s="19" t="s">
        <v>51</v>
      </c>
      <c r="B7" s="8">
        <v>5625012.62</v>
      </c>
      <c r="C7" s="8">
        <v>678762</v>
      </c>
      <c r="D7" s="8">
        <v>688110.59</v>
      </c>
      <c r="E7" s="8">
        <v>5712388.82</v>
      </c>
      <c r="F7" s="8">
        <v>759364.67</v>
      </c>
      <c r="G7" s="8">
        <v>763252.26</v>
      </c>
      <c r="H7" s="8">
        <v>784800.42</v>
      </c>
      <c r="I7" s="8">
        <v>794529.16</v>
      </c>
      <c r="J7" s="8">
        <v>1568675.93</v>
      </c>
      <c r="K7" s="8">
        <v>1575915.26</v>
      </c>
      <c r="L7" s="8">
        <v>1577322.78</v>
      </c>
      <c r="M7" s="8">
        <v>1591026.72</v>
      </c>
    </row>
    <row r="8" spans="1:13" ht="12.75">
      <c r="A8" s="19" t="s">
        <v>81</v>
      </c>
      <c r="B8" s="8">
        <v>5706627.26</v>
      </c>
      <c r="C8" s="8">
        <v>5831771.56</v>
      </c>
      <c r="D8" s="8">
        <v>5853769.33</v>
      </c>
      <c r="E8" s="8">
        <v>5900188.72</v>
      </c>
      <c r="F8" s="8">
        <v>5955174.8</v>
      </c>
      <c r="G8" s="8">
        <v>6177847.31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ht="12.75">
      <c r="A9" s="19" t="s">
        <v>82</v>
      </c>
      <c r="B9" s="8">
        <v>15530.08</v>
      </c>
      <c r="C9" s="8">
        <v>25504.04</v>
      </c>
      <c r="D9" s="8">
        <v>25068.65</v>
      </c>
      <c r="E9" s="8">
        <v>25267.44</v>
      </c>
      <c r="F9" s="8">
        <v>24795.1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2.75">
      <c r="A10" s="19" t="s">
        <v>38</v>
      </c>
      <c r="B10" s="8">
        <v>1454738.66</v>
      </c>
      <c r="C10" s="8">
        <v>1467804.91</v>
      </c>
      <c r="D10" s="8">
        <v>1483227.16</v>
      </c>
      <c r="E10" s="8">
        <v>1494638.26</v>
      </c>
      <c r="F10" s="8">
        <v>1943952.88</v>
      </c>
      <c r="G10" s="8">
        <v>2563636.97</v>
      </c>
      <c r="H10" s="8">
        <v>9155214.72</v>
      </c>
      <c r="I10" s="8">
        <v>9228463.4</v>
      </c>
      <c r="J10" s="8">
        <v>9286472.73</v>
      </c>
      <c r="K10" s="8">
        <v>9346633.86</v>
      </c>
      <c r="L10" s="8">
        <v>9399235.82</v>
      </c>
      <c r="M10" s="8">
        <v>9448328.08</v>
      </c>
    </row>
    <row r="11" spans="1:13" ht="12.75">
      <c r="A11" s="19" t="s">
        <v>39</v>
      </c>
      <c r="B11" s="8">
        <v>637145.7</v>
      </c>
      <c r="C11" s="8">
        <v>642868.46</v>
      </c>
      <c r="D11" s="8">
        <v>649623.08</v>
      </c>
      <c r="E11" s="8">
        <v>654620.91</v>
      </c>
      <c r="F11" s="8">
        <v>664275.38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2.75">
      <c r="A12" s="19" t="s">
        <v>76</v>
      </c>
      <c r="B12" s="8">
        <v>5424028.9</v>
      </c>
      <c r="C12" s="8">
        <v>5682572.11</v>
      </c>
      <c r="D12" s="8">
        <v>5996326.61</v>
      </c>
      <c r="E12" s="8">
        <v>6024702.11</v>
      </c>
      <c r="F12" s="8">
        <v>6042862.28</v>
      </c>
      <c r="G12" s="8">
        <v>6082254.19</v>
      </c>
      <c r="H12" s="8">
        <v>6480371.97</v>
      </c>
      <c r="I12" s="8">
        <v>6662154.49</v>
      </c>
      <c r="J12" s="8">
        <v>6758087.4</v>
      </c>
      <c r="K12" s="8">
        <v>6716794.28</v>
      </c>
      <c r="L12" s="8">
        <v>6722590.63</v>
      </c>
      <c r="M12" s="8">
        <v>790775.41</v>
      </c>
    </row>
    <row r="13" spans="1:13" ht="12.75">
      <c r="A13" s="19" t="s">
        <v>40</v>
      </c>
      <c r="B13" s="8">
        <v>5318613.9</v>
      </c>
      <c r="C13" s="8">
        <v>5371500.02</v>
      </c>
      <c r="D13" s="8">
        <v>3412262.27</v>
      </c>
      <c r="E13" s="8">
        <v>3441689.72</v>
      </c>
      <c r="F13" s="8">
        <v>12704903.2</v>
      </c>
      <c r="G13" s="8">
        <v>12814817.93</v>
      </c>
      <c r="H13" s="8">
        <v>12207886.22</v>
      </c>
      <c r="I13" s="8">
        <v>3531239</v>
      </c>
      <c r="J13" s="8">
        <v>3556474.81</v>
      </c>
      <c r="K13" s="8">
        <v>3578517.95</v>
      </c>
      <c r="L13" s="8">
        <v>3792825.77</v>
      </c>
      <c r="M13" s="8">
        <v>8585736.21</v>
      </c>
    </row>
    <row r="14" spans="1:13" ht="12.75">
      <c r="A14" s="19" t="s">
        <v>41</v>
      </c>
      <c r="B14" s="8">
        <v>316072.2</v>
      </c>
      <c r="C14" s="8">
        <v>319215.1</v>
      </c>
      <c r="D14" s="8">
        <v>322771.98</v>
      </c>
      <c r="E14" s="8">
        <v>315350.79</v>
      </c>
      <c r="F14" s="8">
        <v>446092.05</v>
      </c>
      <c r="G14" s="8">
        <v>554156.8</v>
      </c>
      <c r="H14" s="8">
        <v>542113.54</v>
      </c>
      <c r="I14" s="8">
        <v>541605.65</v>
      </c>
      <c r="J14" s="8">
        <v>530605.19</v>
      </c>
      <c r="K14" s="8">
        <v>557963.08</v>
      </c>
      <c r="L14" s="8">
        <v>549331.32</v>
      </c>
      <c r="M14" s="8">
        <v>544142.2</v>
      </c>
    </row>
    <row r="15" spans="1:13" ht="12.75">
      <c r="A15" s="19" t="s">
        <v>42</v>
      </c>
      <c r="B15" s="8">
        <v>1062203.47</v>
      </c>
      <c r="C15" s="8">
        <v>69691.29</v>
      </c>
      <c r="D15" s="8">
        <v>70680.4</v>
      </c>
      <c r="E15" s="8">
        <v>335878.09</v>
      </c>
      <c r="F15" s="8">
        <v>337266.52</v>
      </c>
      <c r="G15" s="8">
        <v>339373.07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2.75">
      <c r="A16" s="19" t="s">
        <v>80</v>
      </c>
      <c r="B16" s="8">
        <v>4110671.91</v>
      </c>
      <c r="C16" s="8">
        <v>4035770.51</v>
      </c>
      <c r="D16" s="8">
        <v>4089347.52</v>
      </c>
      <c r="E16" s="8">
        <v>4121652.64</v>
      </c>
      <c r="F16" s="8">
        <v>4150884.42</v>
      </c>
      <c r="G16" s="8">
        <v>4174337.05</v>
      </c>
      <c r="H16" s="8">
        <v>4243445.3</v>
      </c>
      <c r="I16" s="8">
        <v>4156632.06</v>
      </c>
      <c r="J16" s="8">
        <v>4177389.39</v>
      </c>
      <c r="K16" s="8">
        <v>4219502.61</v>
      </c>
      <c r="L16" s="8">
        <v>4228425.11</v>
      </c>
      <c r="M16" s="8">
        <v>4243263.28</v>
      </c>
    </row>
    <row r="17" spans="1:13" ht="12.75">
      <c r="A17" s="19" t="s">
        <v>58</v>
      </c>
      <c r="B17" s="8">
        <v>352303.8</v>
      </c>
      <c r="C17" s="8">
        <v>345884.4</v>
      </c>
      <c r="D17" s="8">
        <v>350476.2</v>
      </c>
      <c r="E17" s="8">
        <v>353244.9</v>
      </c>
      <c r="F17" s="8">
        <v>355750.2</v>
      </c>
      <c r="G17" s="8">
        <v>357760.2</v>
      </c>
      <c r="H17" s="8">
        <v>363683.1</v>
      </c>
      <c r="I17" s="8">
        <v>356242.8</v>
      </c>
      <c r="J17" s="8">
        <v>358021.8</v>
      </c>
      <c r="K17" s="8">
        <v>361631.1</v>
      </c>
      <c r="L17" s="8">
        <v>362395.8</v>
      </c>
      <c r="M17" s="8">
        <v>363667.5</v>
      </c>
    </row>
    <row r="18" spans="1:13" ht="12.75">
      <c r="A18" s="6" t="s">
        <v>25</v>
      </c>
      <c r="B18" s="15">
        <f aca="true" t="shared" si="0" ref="B18:M18">SUM(B2:B17)</f>
        <v>36910565.38999999</v>
      </c>
      <c r="C18" s="15">
        <f t="shared" si="0"/>
        <v>37662446.58</v>
      </c>
      <c r="D18" s="15">
        <f t="shared" si="0"/>
        <v>38317669.519999996</v>
      </c>
      <c r="E18" s="15">
        <f t="shared" si="0"/>
        <v>38748716.31</v>
      </c>
      <c r="F18" s="15">
        <f t="shared" si="0"/>
        <v>38651975.330000006</v>
      </c>
      <c r="G18" s="15">
        <f t="shared" si="0"/>
        <v>39133040.48</v>
      </c>
      <c r="H18" s="15">
        <f t="shared" si="0"/>
        <v>39205133.62</v>
      </c>
      <c r="I18" s="15">
        <f t="shared" si="0"/>
        <v>38801739.8</v>
      </c>
      <c r="J18" s="15">
        <f t="shared" si="0"/>
        <v>39940131.989999995</v>
      </c>
      <c r="K18" s="15">
        <f t="shared" si="0"/>
        <v>40324098.95</v>
      </c>
      <c r="L18" s="15">
        <f t="shared" si="0"/>
        <v>40596217.029999994</v>
      </c>
      <c r="M18" s="15">
        <f t="shared" si="0"/>
        <v>39651940.54000001</v>
      </c>
    </row>
    <row r="19" spans="1:13" ht="12.75">
      <c r="A19" s="19" t="s">
        <v>45</v>
      </c>
      <c r="B19" s="8">
        <v>2957078.33</v>
      </c>
      <c r="C19" s="8">
        <v>2996290.21</v>
      </c>
      <c r="D19" s="8">
        <v>3038483.41</v>
      </c>
      <c r="E19" s="8">
        <v>5582123.37</v>
      </c>
      <c r="F19" s="8">
        <v>5604007.01</v>
      </c>
      <c r="G19" s="8">
        <v>5638273.7</v>
      </c>
      <c r="H19" s="8">
        <v>5775589.12</v>
      </c>
      <c r="I19" s="8">
        <v>5832439.24</v>
      </c>
      <c r="J19" s="8">
        <v>5882430.06</v>
      </c>
      <c r="K19" s="8">
        <v>5926857.73</v>
      </c>
      <c r="L19" s="8">
        <v>5943733.54</v>
      </c>
      <c r="M19" s="8">
        <v>9468126.46</v>
      </c>
    </row>
    <row r="20" spans="1:13" ht="12.75">
      <c r="A20" s="19" t="s">
        <v>79</v>
      </c>
      <c r="B20" s="8">
        <v>3258965.93</v>
      </c>
      <c r="C20" s="8">
        <v>6938982.69</v>
      </c>
      <c r="D20" s="8">
        <v>7041327.62</v>
      </c>
      <c r="E20" s="8">
        <v>7076632.84</v>
      </c>
      <c r="F20" s="8">
        <v>7094247.24</v>
      </c>
      <c r="G20" s="8">
        <v>7188132.65</v>
      </c>
      <c r="H20" s="8">
        <v>12052987.97</v>
      </c>
      <c r="I20" s="8">
        <v>12197391.44</v>
      </c>
      <c r="J20" s="8">
        <v>12374734.68</v>
      </c>
      <c r="K20" s="8">
        <v>12384269.67</v>
      </c>
      <c r="L20" s="8">
        <v>12392556.99</v>
      </c>
      <c r="M20" s="8">
        <v>522685.18</v>
      </c>
    </row>
    <row r="21" spans="1:13" ht="12.75">
      <c r="A21" s="19" t="s">
        <v>60</v>
      </c>
      <c r="B21" s="8">
        <v>6856199.68</v>
      </c>
      <c r="C21" s="8">
        <v>466023.83</v>
      </c>
      <c r="D21" s="8">
        <v>457194.91</v>
      </c>
      <c r="E21" s="8">
        <v>5461109.17</v>
      </c>
      <c r="F21" s="8">
        <v>5839468.24</v>
      </c>
      <c r="G21" s="8">
        <v>4817402.04</v>
      </c>
      <c r="H21" s="8">
        <v>4160189.23</v>
      </c>
      <c r="I21" s="8">
        <v>3435468.88</v>
      </c>
      <c r="J21" s="8">
        <v>3459904.1</v>
      </c>
      <c r="K21" s="8">
        <v>3480979.6</v>
      </c>
      <c r="L21" s="8">
        <v>2292026.72</v>
      </c>
      <c r="M21" s="8">
        <v>11308744.72</v>
      </c>
    </row>
    <row r="22" spans="1:13" ht="12.75">
      <c r="A22" s="19" t="s">
        <v>61</v>
      </c>
      <c r="B22" s="8">
        <v>83287.79</v>
      </c>
      <c r="C22" s="8">
        <v>185839.03</v>
      </c>
      <c r="D22" s="8">
        <v>227356.84</v>
      </c>
      <c r="E22" s="8">
        <v>198573.57</v>
      </c>
      <c r="F22" s="8">
        <v>296002.88</v>
      </c>
      <c r="G22" s="8">
        <v>338096.43</v>
      </c>
      <c r="H22" s="8">
        <v>384191.44</v>
      </c>
      <c r="I22" s="8">
        <v>382394.74</v>
      </c>
      <c r="J22" s="8">
        <v>329088.89</v>
      </c>
      <c r="K22" s="8">
        <v>331093.49</v>
      </c>
      <c r="L22" s="8">
        <v>397093.24</v>
      </c>
      <c r="M22" s="8">
        <v>429554.56</v>
      </c>
    </row>
    <row r="23" spans="1:13" ht="12.75">
      <c r="A23" s="19" t="s">
        <v>57</v>
      </c>
      <c r="B23" s="8">
        <v>166867.86</v>
      </c>
      <c r="C23" s="8">
        <v>163746.65</v>
      </c>
      <c r="D23" s="8">
        <v>165909.22</v>
      </c>
      <c r="E23" s="8">
        <v>167217.24</v>
      </c>
      <c r="F23" s="8">
        <v>168403.19</v>
      </c>
      <c r="G23" s="8">
        <v>169356</v>
      </c>
      <c r="H23" s="8">
        <v>172136.84</v>
      </c>
      <c r="I23" s="8">
        <v>168520.5</v>
      </c>
      <c r="J23" s="8">
        <v>169361.47</v>
      </c>
      <c r="K23" s="8">
        <v>171057.79</v>
      </c>
      <c r="L23" s="8">
        <v>171423.33</v>
      </c>
      <c r="M23" s="8">
        <v>172025.37</v>
      </c>
    </row>
    <row r="24" spans="1:13" ht="12.75">
      <c r="A24" s="19" t="s">
        <v>36</v>
      </c>
      <c r="B24" s="8">
        <v>552951.01</v>
      </c>
      <c r="C24" s="8">
        <v>702214.5</v>
      </c>
      <c r="D24" s="8">
        <v>919905.99</v>
      </c>
      <c r="E24" s="8">
        <v>916709.93</v>
      </c>
      <c r="F24" s="8">
        <v>905364.99</v>
      </c>
      <c r="G24" s="8">
        <v>907076.5</v>
      </c>
      <c r="H24" s="8">
        <v>943431.38</v>
      </c>
      <c r="I24" s="8">
        <v>955986.5</v>
      </c>
      <c r="J24" s="8">
        <v>1072533.67</v>
      </c>
      <c r="K24" s="8">
        <v>1370910</v>
      </c>
      <c r="L24" s="8">
        <v>1360383.95</v>
      </c>
      <c r="M24" s="8">
        <v>1371904.05</v>
      </c>
    </row>
    <row r="25" spans="1:13" ht="12.75">
      <c r="A25" s="19" t="s">
        <v>50</v>
      </c>
      <c r="B25" s="8">
        <v>6645178.02</v>
      </c>
      <c r="C25" s="8">
        <v>6743393.02</v>
      </c>
      <c r="D25" s="8">
        <v>3807677.43</v>
      </c>
      <c r="E25" s="8">
        <v>6334276.85</v>
      </c>
      <c r="F25" s="8">
        <v>6340093.56</v>
      </c>
      <c r="G25" s="8">
        <v>6372345.31</v>
      </c>
      <c r="H25" s="8">
        <v>6553943.4</v>
      </c>
      <c r="I25" s="8">
        <v>6635484.39</v>
      </c>
      <c r="J25" s="8">
        <v>6701106.08</v>
      </c>
      <c r="K25" s="8">
        <v>6731808.09</v>
      </c>
      <c r="L25" s="8">
        <v>6737746.73</v>
      </c>
      <c r="M25" s="8">
        <v>6796262.38</v>
      </c>
    </row>
    <row r="26" spans="1:13" ht="12.75">
      <c r="A26" s="19" t="s">
        <v>75</v>
      </c>
      <c r="B26" s="8">
        <v>4630962.59</v>
      </c>
      <c r="C26" s="8">
        <v>11013629.89</v>
      </c>
      <c r="D26" s="8">
        <v>14172727.75</v>
      </c>
      <c r="E26" s="8">
        <v>4215249.87</v>
      </c>
      <c r="F26" s="8">
        <v>4216357.62</v>
      </c>
      <c r="G26" s="8">
        <v>4252001.95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12.75">
      <c r="A27" s="19" t="s">
        <v>63</v>
      </c>
      <c r="B27" s="8">
        <v>3002196.06</v>
      </c>
      <c r="C27" s="8">
        <v>6062.56</v>
      </c>
      <c r="D27" s="8">
        <v>198335.07</v>
      </c>
      <c r="E27" s="8">
        <v>722900.82</v>
      </c>
      <c r="F27" s="8">
        <v>636255.16</v>
      </c>
      <c r="G27" s="8">
        <v>617445.28</v>
      </c>
      <c r="H27" s="8">
        <v>597578.26</v>
      </c>
      <c r="I27" s="8">
        <v>895329.61</v>
      </c>
      <c r="J27" s="8">
        <v>1150368.8</v>
      </c>
      <c r="K27" s="8">
        <v>1155616.01</v>
      </c>
      <c r="L27" s="8">
        <v>2519991.66</v>
      </c>
      <c r="M27" s="8">
        <v>5041838.23</v>
      </c>
    </row>
    <row r="28" spans="1:13" ht="12.75">
      <c r="A28" s="19" t="s">
        <v>64</v>
      </c>
      <c r="B28" s="8">
        <v>62484.41</v>
      </c>
      <c r="C28" s="8">
        <v>5475.72</v>
      </c>
      <c r="D28" s="8">
        <v>13589.18</v>
      </c>
      <c r="E28" s="8">
        <v>83957.85</v>
      </c>
      <c r="F28" s="8">
        <v>26050.2</v>
      </c>
      <c r="G28" s="8">
        <v>19216.68</v>
      </c>
      <c r="H28" s="8">
        <v>16564.09</v>
      </c>
      <c r="I28" s="8">
        <v>65300.31</v>
      </c>
      <c r="J28" s="8">
        <v>155148.44</v>
      </c>
      <c r="K28" s="8">
        <v>186663.87</v>
      </c>
      <c r="L28" s="8">
        <v>164017.01</v>
      </c>
      <c r="M28" s="8">
        <v>144967.83</v>
      </c>
    </row>
    <row r="29" spans="1:13" ht="12.75">
      <c r="A29" s="6" t="s">
        <v>37</v>
      </c>
      <c r="B29" s="15">
        <f aca="true" t="shared" si="1" ref="B29:M29">SUM(B19:B28)</f>
        <v>28216171.679999996</v>
      </c>
      <c r="C29" s="15">
        <f t="shared" si="1"/>
        <v>29221658.099999998</v>
      </c>
      <c r="D29" s="15">
        <f t="shared" si="1"/>
        <v>30042507.42</v>
      </c>
      <c r="E29" s="15">
        <f t="shared" si="1"/>
        <v>30758751.51</v>
      </c>
      <c r="F29" s="15">
        <f t="shared" si="1"/>
        <v>31126250.09</v>
      </c>
      <c r="G29" s="15">
        <f t="shared" si="1"/>
        <v>30319346.54</v>
      </c>
      <c r="H29" s="15">
        <f t="shared" si="1"/>
        <v>30656611.730000004</v>
      </c>
      <c r="I29" s="15">
        <f t="shared" si="1"/>
        <v>30568315.609999996</v>
      </c>
      <c r="J29" s="15">
        <f t="shared" si="1"/>
        <v>31294676.189999998</v>
      </c>
      <c r="K29" s="15">
        <f t="shared" si="1"/>
        <v>31739256.25</v>
      </c>
      <c r="L29" s="15">
        <f t="shared" si="1"/>
        <v>31978973.169999998</v>
      </c>
      <c r="M29" s="15">
        <f t="shared" si="1"/>
        <v>35256108.78</v>
      </c>
    </row>
    <row r="30" spans="1:13" ht="12.75">
      <c r="A30" s="18" t="s">
        <v>85</v>
      </c>
      <c r="B30" s="8">
        <v>0</v>
      </c>
      <c r="C30" s="8">
        <v>0</v>
      </c>
      <c r="D30" s="8">
        <v>684582.51</v>
      </c>
      <c r="E30" s="8">
        <v>405172.46</v>
      </c>
      <c r="F30" s="8">
        <v>301514.35</v>
      </c>
      <c r="G30" s="8">
        <v>175169.87</v>
      </c>
      <c r="H30" s="8">
        <v>2629343.34</v>
      </c>
      <c r="I30" s="8">
        <v>4141333.21</v>
      </c>
      <c r="J30" s="8">
        <v>4621836.34</v>
      </c>
      <c r="K30" s="8">
        <v>4565984.73</v>
      </c>
      <c r="L30" s="8">
        <v>4644253.36</v>
      </c>
      <c r="M30" s="8">
        <v>0</v>
      </c>
    </row>
    <row r="31" spans="1:13" ht="12.75">
      <c r="A31" s="19" t="s">
        <v>28</v>
      </c>
      <c r="B31" s="8">
        <v>784705.4</v>
      </c>
      <c r="C31" s="8">
        <v>750646.91</v>
      </c>
      <c r="D31" s="8">
        <v>104531.35</v>
      </c>
      <c r="E31" s="8">
        <v>105429.36</v>
      </c>
      <c r="F31" s="8">
        <v>332164.52</v>
      </c>
      <c r="G31" s="8">
        <v>967339.2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12.75">
      <c r="A32" s="19" t="s">
        <v>29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5307665.97</v>
      </c>
    </row>
    <row r="33" spans="1:13" ht="12.75">
      <c r="A33" s="6" t="s">
        <v>33</v>
      </c>
      <c r="B33" s="15">
        <f aca="true" t="shared" si="2" ref="B33:K33">SUM(B30:B32)</f>
        <v>784705.4</v>
      </c>
      <c r="C33" s="15">
        <f t="shared" si="2"/>
        <v>750646.91</v>
      </c>
      <c r="D33" s="15">
        <f t="shared" si="2"/>
        <v>789113.86</v>
      </c>
      <c r="E33" s="15">
        <f t="shared" si="2"/>
        <v>510601.82</v>
      </c>
      <c r="F33" s="15">
        <f t="shared" si="2"/>
        <v>633678.87</v>
      </c>
      <c r="G33" s="15">
        <f t="shared" si="2"/>
        <v>1142509.0699999998</v>
      </c>
      <c r="H33" s="15">
        <f t="shared" si="2"/>
        <v>2629343.34</v>
      </c>
      <c r="I33" s="15">
        <f t="shared" si="2"/>
        <v>4141333.21</v>
      </c>
      <c r="J33" s="15">
        <f t="shared" si="2"/>
        <v>4621836.34</v>
      </c>
      <c r="K33" s="15">
        <f t="shared" si="2"/>
        <v>4565984.73</v>
      </c>
      <c r="L33" s="15">
        <f>SUM(L30:L32)</f>
        <v>4644253.36</v>
      </c>
      <c r="M33" s="15">
        <f>SUM(M30:M32)</f>
        <v>5307665.97</v>
      </c>
    </row>
    <row r="34" spans="1:13" ht="12.75">
      <c r="A34" s="11" t="s">
        <v>71</v>
      </c>
      <c r="B34" s="8">
        <f aca="true" t="shared" si="3" ref="B34:M34">SUM(B18,B29,B33)</f>
        <v>65911442.46999999</v>
      </c>
      <c r="C34" s="8">
        <f t="shared" si="3"/>
        <v>67634751.58999999</v>
      </c>
      <c r="D34" s="8">
        <f t="shared" si="3"/>
        <v>69149290.8</v>
      </c>
      <c r="E34" s="8">
        <f t="shared" si="3"/>
        <v>70018069.64</v>
      </c>
      <c r="F34" s="8">
        <f t="shared" si="3"/>
        <v>70411904.29</v>
      </c>
      <c r="G34" s="8">
        <f t="shared" si="3"/>
        <v>70594896.08999999</v>
      </c>
      <c r="H34" s="8">
        <f t="shared" si="3"/>
        <v>72491088.69</v>
      </c>
      <c r="I34" s="8">
        <f t="shared" si="3"/>
        <v>73511388.61999999</v>
      </c>
      <c r="J34" s="8">
        <f t="shared" si="3"/>
        <v>75856644.52</v>
      </c>
      <c r="K34" s="8">
        <f t="shared" si="3"/>
        <v>76629339.93</v>
      </c>
      <c r="L34" s="8">
        <f t="shared" si="3"/>
        <v>77219443.55999999</v>
      </c>
      <c r="M34" s="8">
        <f t="shared" si="3"/>
        <v>80215715.29</v>
      </c>
    </row>
  </sheetData>
  <sheetProtection selectLockedCells="1" selectUnlockedCells="1"/>
  <printOptions/>
  <pageMargins left="0.25" right="0.25" top="0.75" bottom="0.75" header="0.3" footer="0.3"/>
  <pageSetup fitToHeight="0" fitToWidth="1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8">
      <selection activeCell="M30" sqref="M30"/>
    </sheetView>
  </sheetViews>
  <sheetFormatPr defaultColWidth="11.57421875" defaultRowHeight="12.75"/>
  <cols>
    <col min="1" max="1" width="42.28125" style="0" customWidth="1"/>
    <col min="2" max="2" width="10.8515625" style="0" customWidth="1"/>
    <col min="3" max="3" width="10.57421875" style="0" customWidth="1"/>
    <col min="4" max="5" width="9.140625" style="0" customWidth="1"/>
    <col min="6" max="6" width="9.28125" style="0" customWidth="1"/>
    <col min="7" max="7" width="9.00390625" style="0" customWidth="1"/>
    <col min="8" max="8" width="10.57421875" style="0" customWidth="1"/>
    <col min="9" max="9" width="9.140625" style="0" customWidth="1"/>
    <col min="10" max="10" width="8.57421875" style="0" customWidth="1"/>
    <col min="11" max="11" width="10.00390625" style="0" bestFit="1" customWidth="1"/>
    <col min="12" max="12" width="8.421875" style="0" customWidth="1"/>
    <col min="13" max="13" width="9.140625" style="0" customWidth="1"/>
    <col min="14" max="14" width="10.140625" style="0" customWidth="1"/>
  </cols>
  <sheetData>
    <row r="1" spans="1:14" ht="12.75">
      <c r="A1" s="60" t="s">
        <v>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ht="12.75">
      <c r="A3" s="23" t="s">
        <v>83</v>
      </c>
      <c r="B3" s="27">
        <v>236812.88</v>
      </c>
      <c r="C3" s="27">
        <v>104431.68</v>
      </c>
      <c r="D3" s="27">
        <v>136921.64</v>
      </c>
      <c r="E3" s="27">
        <v>39472.77</v>
      </c>
      <c r="F3" s="32">
        <v>-201543.16</v>
      </c>
      <c r="G3" s="27">
        <v>9975.43</v>
      </c>
      <c r="H3" s="27">
        <v>185548.84</v>
      </c>
      <c r="I3" s="27">
        <v>-37115.02</v>
      </c>
      <c r="J3" s="27">
        <v>67519.24</v>
      </c>
      <c r="K3" s="27">
        <v>353521.3</v>
      </c>
      <c r="L3" s="38">
        <v>130006.58</v>
      </c>
      <c r="M3" s="27">
        <v>204864.3</v>
      </c>
      <c r="N3" s="27">
        <f aca="true" t="shared" si="0" ref="N3:N29">SUM(B3:M3)</f>
        <v>1230416.48</v>
      </c>
    </row>
    <row r="4" spans="1:14" ht="12.75">
      <c r="A4" s="23" t="s">
        <v>84</v>
      </c>
      <c r="B4" s="27">
        <v>0</v>
      </c>
      <c r="C4" s="27">
        <v>0</v>
      </c>
      <c r="D4" s="27">
        <v>279.83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38">
        <v>0</v>
      </c>
      <c r="M4" s="27">
        <v>153.48</v>
      </c>
      <c r="N4" s="27">
        <f t="shared" si="0"/>
        <v>433.30999999999995</v>
      </c>
    </row>
    <row r="5" spans="1:14" ht="12.75">
      <c r="A5" s="23" t="s">
        <v>51</v>
      </c>
      <c r="B5" s="27">
        <v>20798.71</v>
      </c>
      <c r="C5" s="27">
        <v>9746.76</v>
      </c>
      <c r="D5" s="27">
        <v>29222.26</v>
      </c>
      <c r="E5" s="27">
        <v>7522.45</v>
      </c>
      <c r="F5" s="33">
        <v>-29576.37</v>
      </c>
      <c r="G5" s="27">
        <v>7716.53</v>
      </c>
      <c r="H5" s="27">
        <v>26924.18</v>
      </c>
      <c r="I5" s="27">
        <v>-10991.91</v>
      </c>
      <c r="J5" s="27">
        <v>24484.13</v>
      </c>
      <c r="K5" s="27">
        <v>89268.87</v>
      </c>
      <c r="L5" s="27">
        <v>4004.39</v>
      </c>
      <c r="M5" s="27">
        <v>41012.88</v>
      </c>
      <c r="N5" s="27">
        <f t="shared" si="0"/>
        <v>220132.88</v>
      </c>
    </row>
    <row r="6" spans="1:14" ht="12.75">
      <c r="A6" s="23" t="s">
        <v>95</v>
      </c>
      <c r="B6" s="27">
        <v>49946.65</v>
      </c>
      <c r="C6" s="27">
        <v>29120.48</v>
      </c>
      <c r="D6" s="27">
        <v>36325.76</v>
      </c>
      <c r="E6" s="27">
        <v>34705.13</v>
      </c>
      <c r="F6" s="27">
        <v>33776.62</v>
      </c>
      <c r="G6" s="27">
        <v>39430.08</v>
      </c>
      <c r="H6" s="27">
        <v>42130.3</v>
      </c>
      <c r="I6" s="27">
        <v>47022.89</v>
      </c>
      <c r="J6" s="27">
        <v>48269.29</v>
      </c>
      <c r="K6" s="27">
        <v>57769.6</v>
      </c>
      <c r="L6" s="27">
        <v>50425.83</v>
      </c>
      <c r="M6" s="27">
        <v>51949.45</v>
      </c>
      <c r="N6" s="27">
        <f t="shared" si="0"/>
        <v>520872.08</v>
      </c>
    </row>
    <row r="7" spans="1:14" ht="12.75">
      <c r="A7" s="23" t="s">
        <v>94</v>
      </c>
      <c r="B7" s="27">
        <v>0</v>
      </c>
      <c r="C7" s="27">
        <v>0</v>
      </c>
      <c r="D7" s="27">
        <v>0</v>
      </c>
      <c r="E7" s="27">
        <v>0</v>
      </c>
      <c r="F7" s="27">
        <v>69.46</v>
      </c>
      <c r="G7" s="27">
        <v>265.09</v>
      </c>
      <c r="H7" s="27">
        <v>251.73</v>
      </c>
      <c r="I7" s="27">
        <v>235.93</v>
      </c>
      <c r="J7" s="27">
        <v>156.6</v>
      </c>
      <c r="K7" s="27">
        <v>177.39</v>
      </c>
      <c r="L7" s="27">
        <v>147.07</v>
      </c>
      <c r="M7" s="27">
        <v>149.69</v>
      </c>
      <c r="N7" s="27">
        <f t="shared" si="0"/>
        <v>1452.96</v>
      </c>
    </row>
    <row r="8" spans="1:14" ht="12.75">
      <c r="A8" s="23" t="s">
        <v>76</v>
      </c>
      <c r="B8" s="27">
        <v>10836.25</v>
      </c>
      <c r="C8" s="27">
        <v>9374.18</v>
      </c>
      <c r="D8" s="27">
        <v>10527.39</v>
      </c>
      <c r="E8" s="27">
        <v>2921.49</v>
      </c>
      <c r="F8" s="33">
        <v>-15776.08</v>
      </c>
      <c r="G8" s="27">
        <v>276.6</v>
      </c>
      <c r="H8" s="27">
        <v>12843.99</v>
      </c>
      <c r="I8" s="27">
        <v>-8886.83</v>
      </c>
      <c r="J8" s="27">
        <v>9614.54</v>
      </c>
      <c r="K8" s="38">
        <v>31721.84</v>
      </c>
      <c r="L8" s="27">
        <v>8485.18</v>
      </c>
      <c r="M8" s="27">
        <v>12745.47</v>
      </c>
      <c r="N8" s="27">
        <f t="shared" si="0"/>
        <v>84684.01999999999</v>
      </c>
    </row>
    <row r="9" spans="1:14" ht="12.75">
      <c r="A9" s="23" t="s">
        <v>93</v>
      </c>
      <c r="B9" s="27">
        <v>48926.61</v>
      </c>
      <c r="C9" s="27">
        <v>46090.06</v>
      </c>
      <c r="D9" s="27">
        <v>5243.18</v>
      </c>
      <c r="E9" s="27">
        <v>42625.75</v>
      </c>
      <c r="F9" s="27">
        <v>16841.03</v>
      </c>
      <c r="G9" s="27">
        <v>43660.41</v>
      </c>
      <c r="H9" s="27">
        <v>60420.04</v>
      </c>
      <c r="I9" s="27">
        <v>37613.39</v>
      </c>
      <c r="J9" s="27">
        <v>59858.43</v>
      </c>
      <c r="K9" s="27">
        <v>95625.92</v>
      </c>
      <c r="L9" s="27">
        <v>4290.89</v>
      </c>
      <c r="M9" s="27">
        <v>331.24</v>
      </c>
      <c r="N9" s="27">
        <f t="shared" si="0"/>
        <v>461526.95</v>
      </c>
    </row>
    <row r="10" spans="1:14" ht="12.75">
      <c r="A10" s="23" t="s">
        <v>92</v>
      </c>
      <c r="B10" s="27">
        <v>3099.93</v>
      </c>
      <c r="C10" s="27">
        <v>3386.66</v>
      </c>
      <c r="D10" s="27">
        <v>55483.23</v>
      </c>
      <c r="E10" s="27">
        <v>4185.13</v>
      </c>
      <c r="F10" s="27">
        <v>2033.68</v>
      </c>
      <c r="G10" s="27">
        <v>6785.24</v>
      </c>
      <c r="H10" s="27">
        <v>11197.11</v>
      </c>
      <c r="I10" s="27">
        <v>7888.4</v>
      </c>
      <c r="J10" s="27">
        <v>14354.61</v>
      </c>
      <c r="K10" s="27">
        <v>25982.37</v>
      </c>
      <c r="L10" s="27">
        <v>16243.59</v>
      </c>
      <c r="M10" s="27">
        <v>19305.52</v>
      </c>
      <c r="N10" s="27">
        <f t="shared" si="0"/>
        <v>169945.47</v>
      </c>
    </row>
    <row r="11" spans="1:14" ht="12.75">
      <c r="A11" s="23" t="s">
        <v>96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30632.07</v>
      </c>
      <c r="M11" s="27">
        <v>67661.24</v>
      </c>
      <c r="N11" s="27">
        <f t="shared" si="0"/>
        <v>98293.31</v>
      </c>
    </row>
    <row r="12" spans="1:14" ht="12.75">
      <c r="A12" s="23" t="s">
        <v>80</v>
      </c>
      <c r="B12" s="27">
        <v>44356.97</v>
      </c>
      <c r="C12" s="27">
        <v>10179.61</v>
      </c>
      <c r="D12" s="27">
        <v>24086.2</v>
      </c>
      <c r="E12" s="27">
        <v>17463.46</v>
      </c>
      <c r="F12" s="27">
        <v>33792.79</v>
      </c>
      <c r="G12" s="27">
        <v>48063.89</v>
      </c>
      <c r="H12" s="27">
        <v>21768.94</v>
      </c>
      <c r="I12" s="27">
        <v>15100.69</v>
      </c>
      <c r="J12" s="27">
        <v>0</v>
      </c>
      <c r="K12" s="27">
        <v>0</v>
      </c>
      <c r="L12" s="27">
        <v>0</v>
      </c>
      <c r="M12" s="27">
        <v>0</v>
      </c>
      <c r="N12" s="27">
        <f t="shared" si="0"/>
        <v>214812.55</v>
      </c>
    </row>
    <row r="13" spans="1:14" ht="12.75">
      <c r="A13" s="23" t="s">
        <v>58</v>
      </c>
      <c r="B13" s="27">
        <v>3801.6</v>
      </c>
      <c r="C13" s="27">
        <v>872.44</v>
      </c>
      <c r="D13" s="27">
        <v>2064.3</v>
      </c>
      <c r="E13" s="27">
        <v>1496.7</v>
      </c>
      <c r="F13" s="27">
        <v>2896.2</v>
      </c>
      <c r="G13" s="27">
        <v>4119.3</v>
      </c>
      <c r="H13" s="27">
        <v>1865.7</v>
      </c>
      <c r="I13" s="27">
        <v>1294.2</v>
      </c>
      <c r="J13" s="27">
        <v>0</v>
      </c>
      <c r="K13" s="27">
        <v>0</v>
      </c>
      <c r="L13" s="27">
        <v>0</v>
      </c>
      <c r="M13" s="27">
        <v>0</v>
      </c>
      <c r="N13" s="27">
        <f t="shared" si="0"/>
        <v>18410.440000000002</v>
      </c>
    </row>
    <row r="14" spans="1:14" ht="12.75">
      <c r="A14" s="23" t="s">
        <v>87</v>
      </c>
      <c r="B14" s="27">
        <v>3450.44</v>
      </c>
      <c r="C14" s="27">
        <v>29547.33</v>
      </c>
      <c r="D14" s="27">
        <v>48955.72</v>
      </c>
      <c r="E14" s="27">
        <v>13614.36</v>
      </c>
      <c r="F14" s="33">
        <v>-21866.92</v>
      </c>
      <c r="G14" s="33">
        <v>-6753.46</v>
      </c>
      <c r="H14" s="27">
        <v>28987.66</v>
      </c>
      <c r="I14" s="27">
        <v>-10965.94</v>
      </c>
      <c r="J14" s="27">
        <v>23845.74</v>
      </c>
      <c r="K14" s="27">
        <v>47738.95</v>
      </c>
      <c r="L14" s="27">
        <v>16012.93</v>
      </c>
      <c r="M14" s="27">
        <v>22151.75</v>
      </c>
      <c r="N14" s="27">
        <f t="shared" si="0"/>
        <v>194718.56</v>
      </c>
    </row>
    <row r="15" spans="1:14" ht="12.75">
      <c r="A15" s="23" t="s">
        <v>89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927.63</v>
      </c>
      <c r="J15" s="27">
        <v>0</v>
      </c>
      <c r="K15" s="27">
        <v>0</v>
      </c>
      <c r="L15" s="27">
        <v>0</v>
      </c>
      <c r="M15" s="27">
        <v>0</v>
      </c>
      <c r="N15" s="27">
        <f t="shared" si="0"/>
        <v>927.63</v>
      </c>
    </row>
    <row r="16" spans="1:14" ht="12.75">
      <c r="A16" s="23" t="s">
        <v>90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79.54</v>
      </c>
      <c r="J16" s="27">
        <v>0</v>
      </c>
      <c r="K16" s="27">
        <v>0</v>
      </c>
      <c r="L16" s="27">
        <v>0</v>
      </c>
      <c r="M16" s="27">
        <v>0</v>
      </c>
      <c r="N16" s="27">
        <f t="shared" si="0"/>
        <v>79.54</v>
      </c>
    </row>
    <row r="17" spans="1:14" ht="12.75">
      <c r="A17" s="39" t="s">
        <v>25</v>
      </c>
      <c r="B17" s="40">
        <f aca="true" t="shared" si="1" ref="B17:N17">SUM(B3:B16)</f>
        <v>422030.04</v>
      </c>
      <c r="C17" s="40">
        <f t="shared" si="1"/>
        <v>242749.2</v>
      </c>
      <c r="D17" s="40">
        <f t="shared" si="1"/>
        <v>349109.51</v>
      </c>
      <c r="E17" s="40">
        <f t="shared" si="1"/>
        <v>164007.24</v>
      </c>
      <c r="F17" s="41">
        <f t="shared" si="1"/>
        <v>-179352.75</v>
      </c>
      <c r="G17" s="40">
        <f t="shared" si="1"/>
        <v>153539.11000000002</v>
      </c>
      <c r="H17" s="40">
        <f t="shared" si="1"/>
        <v>391938.49</v>
      </c>
      <c r="I17" s="40">
        <f t="shared" si="1"/>
        <v>42202.97</v>
      </c>
      <c r="J17" s="40">
        <f t="shared" si="1"/>
        <v>248102.58000000002</v>
      </c>
      <c r="K17" s="40">
        <f t="shared" si="1"/>
        <v>701806.24</v>
      </c>
      <c r="L17" s="40">
        <f t="shared" si="1"/>
        <v>260248.53</v>
      </c>
      <c r="M17" s="40">
        <f t="shared" si="1"/>
        <v>420325.01999999996</v>
      </c>
      <c r="N17" s="40">
        <f t="shared" si="1"/>
        <v>3216706.18</v>
      </c>
    </row>
    <row r="18" spans="1:14" ht="12.75">
      <c r="A18" s="23" t="s">
        <v>79</v>
      </c>
      <c r="B18" s="27">
        <v>6727.15</v>
      </c>
      <c r="C18" s="27">
        <v>5839.38</v>
      </c>
      <c r="D18" s="27">
        <v>8082.24</v>
      </c>
      <c r="E18" s="27">
        <v>2850.45</v>
      </c>
      <c r="F18" s="33">
        <v>-12429.57</v>
      </c>
      <c r="G18" s="27">
        <v>95.96</v>
      </c>
      <c r="H18" s="27">
        <v>9744.97</v>
      </c>
      <c r="I18" s="27">
        <v>-8454.43</v>
      </c>
      <c r="J18" s="27">
        <v>10664.49</v>
      </c>
      <c r="K18" s="27">
        <v>30205.8</v>
      </c>
      <c r="L18" s="27">
        <v>8560.51</v>
      </c>
      <c r="M18" s="27">
        <v>13339.08</v>
      </c>
      <c r="N18" s="27">
        <f t="shared" si="0"/>
        <v>75226.02999999998</v>
      </c>
    </row>
    <row r="19" spans="1:14" ht="12.75">
      <c r="A19" s="23" t="s">
        <v>100</v>
      </c>
      <c r="B19" s="27">
        <v>66182.85</v>
      </c>
      <c r="C19" s="27">
        <v>59676.43</v>
      </c>
      <c r="D19" s="27">
        <v>72486.03</v>
      </c>
      <c r="E19" s="27">
        <v>55222.36</v>
      </c>
      <c r="F19" s="27">
        <v>14129.74</v>
      </c>
      <c r="G19" s="27">
        <v>32805.32</v>
      </c>
      <c r="H19" s="27">
        <v>44553.27</v>
      </c>
      <c r="I19" s="27">
        <v>26247.27</v>
      </c>
      <c r="J19" s="27">
        <v>39336.33</v>
      </c>
      <c r="K19" s="27">
        <v>62724.07</v>
      </c>
      <c r="L19" s="27">
        <v>35257.27</v>
      </c>
      <c r="M19" s="27">
        <v>36859.69</v>
      </c>
      <c r="N19" s="27">
        <f t="shared" si="0"/>
        <v>545480.6300000001</v>
      </c>
    </row>
    <row r="20" spans="1:14" ht="12.75">
      <c r="A20" s="23" t="s">
        <v>101</v>
      </c>
      <c r="B20" s="27">
        <v>2513.91</v>
      </c>
      <c r="C20" s="27">
        <v>2749.91</v>
      </c>
      <c r="D20" s="27">
        <v>3513.8</v>
      </c>
      <c r="E20" s="27">
        <v>2833.96</v>
      </c>
      <c r="F20" s="27">
        <v>1042.21</v>
      </c>
      <c r="G20" s="27">
        <v>2601.47</v>
      </c>
      <c r="H20" s="27">
        <v>3326.53</v>
      </c>
      <c r="I20" s="27">
        <v>2255.64</v>
      </c>
      <c r="J20" s="27">
        <v>3505.54</v>
      </c>
      <c r="K20" s="27">
        <v>5990.82</v>
      </c>
      <c r="L20" s="27">
        <v>3525.41</v>
      </c>
      <c r="M20" s="27">
        <v>3676.97</v>
      </c>
      <c r="N20" s="27">
        <f t="shared" si="0"/>
        <v>37536.17</v>
      </c>
    </row>
    <row r="21" spans="1:14" ht="12.75">
      <c r="A21" s="23" t="s">
        <v>36</v>
      </c>
      <c r="B21" s="27">
        <v>45917.04</v>
      </c>
      <c r="C21" s="27">
        <v>7809.04</v>
      </c>
      <c r="D21" s="27">
        <v>13231.76</v>
      </c>
      <c r="E21" s="33">
        <v>-2515.27</v>
      </c>
      <c r="F21" s="33">
        <v>-32355.71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f t="shared" si="0"/>
        <v>32086.86</v>
      </c>
    </row>
    <row r="22" spans="1:14" ht="12.75">
      <c r="A22" s="23" t="s">
        <v>50</v>
      </c>
      <c r="B22" s="27">
        <v>89217.87</v>
      </c>
      <c r="C22" s="27">
        <v>37133.47</v>
      </c>
      <c r="D22" s="27">
        <v>114507.07</v>
      </c>
      <c r="E22" s="27">
        <v>30364.17</v>
      </c>
      <c r="F22" s="34">
        <v>-117670.59</v>
      </c>
      <c r="G22" s="27">
        <v>31676.56</v>
      </c>
      <c r="H22" s="27">
        <v>108303.36</v>
      </c>
      <c r="I22" s="27">
        <v>-19388.82</v>
      </c>
      <c r="J22" s="27">
        <v>65027.1</v>
      </c>
      <c r="K22" s="27">
        <v>232941.13</v>
      </c>
      <c r="L22" s="27">
        <v>10281.01</v>
      </c>
      <c r="M22" s="27">
        <v>105450.75</v>
      </c>
      <c r="N22" s="27">
        <f t="shared" si="0"/>
        <v>687843.0800000001</v>
      </c>
    </row>
    <row r="23" spans="1:14" ht="12.75">
      <c r="A23" s="23" t="s">
        <v>91</v>
      </c>
      <c r="B23" s="27">
        <v>0</v>
      </c>
      <c r="C23" s="27">
        <v>0</v>
      </c>
      <c r="D23" s="27">
        <v>0</v>
      </c>
      <c r="E23" s="27">
        <v>0</v>
      </c>
      <c r="F23" s="34">
        <v>-17802.6</v>
      </c>
      <c r="G23" s="27">
        <v>12324.76</v>
      </c>
      <c r="H23" s="27">
        <v>87820.61</v>
      </c>
      <c r="I23" s="27">
        <v>-25379.82</v>
      </c>
      <c r="J23" s="27">
        <v>39173.78</v>
      </c>
      <c r="K23" s="27">
        <v>229547.39</v>
      </c>
      <c r="L23" s="27">
        <v>98050.92</v>
      </c>
      <c r="M23" s="27">
        <v>162761.49</v>
      </c>
      <c r="N23" s="27">
        <f t="shared" si="0"/>
        <v>586496.53</v>
      </c>
    </row>
    <row r="24" spans="1:14" ht="12.75">
      <c r="A24" s="23" t="s">
        <v>34</v>
      </c>
      <c r="B24" s="27">
        <v>91136.68</v>
      </c>
      <c r="C24" s="27">
        <v>53578.01</v>
      </c>
      <c r="D24" s="27">
        <v>142484.07</v>
      </c>
      <c r="E24" s="27">
        <v>67441.61</v>
      </c>
      <c r="F24" s="34">
        <v>-84265.92</v>
      </c>
      <c r="G24" s="27">
        <v>28445.46</v>
      </c>
      <c r="H24" s="27">
        <v>122337.17</v>
      </c>
      <c r="I24" s="27">
        <v>-7711.34</v>
      </c>
      <c r="J24" s="27">
        <v>117491.82</v>
      </c>
      <c r="K24" s="27">
        <v>212081.86</v>
      </c>
      <c r="L24" s="27">
        <v>6782.26</v>
      </c>
      <c r="M24" s="27">
        <v>41174.43</v>
      </c>
      <c r="N24" s="27">
        <f t="shared" si="0"/>
        <v>790976.1100000001</v>
      </c>
    </row>
    <row r="25" spans="1:14" ht="12.75">
      <c r="A25" s="23" t="s">
        <v>102</v>
      </c>
      <c r="B25" s="27">
        <v>1784.62</v>
      </c>
      <c r="C25" s="27">
        <v>414.34</v>
      </c>
      <c r="D25" s="27">
        <v>969.71</v>
      </c>
      <c r="E25" s="27">
        <v>705.91</v>
      </c>
      <c r="F25" s="29">
        <v>1358.05</v>
      </c>
      <c r="G25" s="27">
        <v>1929.14</v>
      </c>
      <c r="H25" s="27">
        <v>878.5</v>
      </c>
      <c r="I25" s="27">
        <v>608.74</v>
      </c>
      <c r="J25" s="27">
        <v>0</v>
      </c>
      <c r="K25" s="27">
        <v>0</v>
      </c>
      <c r="L25" s="27">
        <v>0</v>
      </c>
      <c r="M25" s="27">
        <v>0</v>
      </c>
      <c r="N25" s="27">
        <f t="shared" si="0"/>
        <v>8649.01</v>
      </c>
    </row>
    <row r="26" spans="1:14" ht="12.75">
      <c r="A26" s="23" t="s">
        <v>63</v>
      </c>
      <c r="B26" s="27">
        <v>27983.82</v>
      </c>
      <c r="C26" s="27">
        <v>15367.08</v>
      </c>
      <c r="D26" s="27">
        <v>9976.81</v>
      </c>
      <c r="E26" s="27">
        <v>9603.65</v>
      </c>
      <c r="F26" s="29">
        <v>9454</v>
      </c>
      <c r="G26" s="27">
        <v>15157.6</v>
      </c>
      <c r="H26" s="27">
        <v>19078.79</v>
      </c>
      <c r="I26" s="27">
        <v>20468.74</v>
      </c>
      <c r="J26" s="27">
        <v>19048.1</v>
      </c>
      <c r="K26" s="27">
        <v>20025.22</v>
      </c>
      <c r="L26" s="27">
        <v>11198.82</v>
      </c>
      <c r="M26" s="27">
        <v>10845.55</v>
      </c>
      <c r="N26" s="27">
        <f t="shared" si="0"/>
        <v>188208.18</v>
      </c>
    </row>
    <row r="27" spans="1:14" ht="12.75">
      <c r="A27" s="23" t="s">
        <v>64</v>
      </c>
      <c r="B27" s="27">
        <v>1074.88</v>
      </c>
      <c r="C27" s="27">
        <v>600.32</v>
      </c>
      <c r="D27" s="27">
        <v>862.43</v>
      </c>
      <c r="E27" s="27">
        <v>902.26</v>
      </c>
      <c r="F27" s="29">
        <v>1383.35</v>
      </c>
      <c r="G27" s="27">
        <v>1770.53</v>
      </c>
      <c r="H27" s="27">
        <v>2376.37</v>
      </c>
      <c r="I27" s="27">
        <v>2730.3</v>
      </c>
      <c r="J27" s="27">
        <v>3103.09</v>
      </c>
      <c r="K27" s="27">
        <v>3373.59</v>
      </c>
      <c r="L27" s="27">
        <v>3104.04</v>
      </c>
      <c r="M27" s="27">
        <v>3104.59</v>
      </c>
      <c r="N27" s="27">
        <f t="shared" si="0"/>
        <v>24385.75</v>
      </c>
    </row>
    <row r="28" spans="1:14" ht="12.75">
      <c r="A28" s="39" t="s">
        <v>37</v>
      </c>
      <c r="B28" s="40">
        <f aca="true" t="shared" si="2" ref="B28:M28">SUM(B18:B27)</f>
        <v>332538.82</v>
      </c>
      <c r="C28" s="40">
        <f t="shared" si="2"/>
        <v>183167.97999999998</v>
      </c>
      <c r="D28" s="40">
        <f t="shared" si="2"/>
        <v>366113.92000000004</v>
      </c>
      <c r="E28" s="40">
        <f t="shared" si="2"/>
        <v>167409.1</v>
      </c>
      <c r="F28" s="41">
        <f t="shared" si="2"/>
        <v>-237157.04</v>
      </c>
      <c r="G28" s="40">
        <f t="shared" si="2"/>
        <v>126806.8</v>
      </c>
      <c r="H28" s="40">
        <f t="shared" si="2"/>
        <v>398419.56999999995</v>
      </c>
      <c r="I28" s="40">
        <f>SUM(I18:I27)</f>
        <v>-8623.719999999998</v>
      </c>
      <c r="J28" s="40">
        <f t="shared" si="2"/>
        <v>297350.25</v>
      </c>
      <c r="K28" s="40">
        <f t="shared" si="2"/>
        <v>796889.8799999999</v>
      </c>
      <c r="L28" s="40">
        <f t="shared" si="2"/>
        <v>176760.24000000002</v>
      </c>
      <c r="M28" s="40">
        <f t="shared" si="2"/>
        <v>377212.55</v>
      </c>
      <c r="N28" s="40">
        <f t="shared" si="0"/>
        <v>2976888.3499999996</v>
      </c>
    </row>
    <row r="29" spans="1:14" ht="12.75">
      <c r="A29" s="23" t="s">
        <v>29</v>
      </c>
      <c r="B29" s="27">
        <v>54479.22</v>
      </c>
      <c r="C29" s="27">
        <v>50467.31</v>
      </c>
      <c r="D29" s="27">
        <v>135718.66</v>
      </c>
      <c r="E29" s="27">
        <v>67287.04</v>
      </c>
      <c r="F29" s="33">
        <v>-107627.15</v>
      </c>
      <c r="G29" s="27">
        <v>7070.95</v>
      </c>
      <c r="H29" s="27">
        <v>104708.16</v>
      </c>
      <c r="I29" s="27">
        <v>1499.26</v>
      </c>
      <c r="J29" s="27">
        <v>117070.47</v>
      </c>
      <c r="K29" s="27">
        <v>249370.88</v>
      </c>
      <c r="L29" s="27">
        <v>23428.23</v>
      </c>
      <c r="M29" s="27">
        <v>151304.11</v>
      </c>
      <c r="N29" s="27">
        <f t="shared" si="0"/>
        <v>854777.14</v>
      </c>
    </row>
    <row r="30" spans="1:14" ht="12.75">
      <c r="A30" s="24" t="s">
        <v>33</v>
      </c>
      <c r="B30" s="30">
        <f aca="true" t="shared" si="3" ref="B30:M30">SUM(B29:B29)</f>
        <v>54479.22</v>
      </c>
      <c r="C30" s="30">
        <f t="shared" si="3"/>
        <v>50467.31</v>
      </c>
      <c r="D30" s="30">
        <f t="shared" si="3"/>
        <v>135718.66</v>
      </c>
      <c r="E30" s="30">
        <f t="shared" si="3"/>
        <v>67287.04</v>
      </c>
      <c r="F30" s="35">
        <f t="shared" si="3"/>
        <v>-107627.15</v>
      </c>
      <c r="G30" s="30">
        <f t="shared" si="3"/>
        <v>7070.95</v>
      </c>
      <c r="H30" s="30">
        <f t="shared" si="3"/>
        <v>104708.16</v>
      </c>
      <c r="I30" s="30">
        <f t="shared" si="3"/>
        <v>1499.26</v>
      </c>
      <c r="J30" s="30">
        <f t="shared" si="3"/>
        <v>117070.47</v>
      </c>
      <c r="K30" s="30">
        <f t="shared" si="3"/>
        <v>249370.88</v>
      </c>
      <c r="L30" s="30">
        <f t="shared" si="3"/>
        <v>23428.23</v>
      </c>
      <c r="M30" s="30">
        <f t="shared" si="3"/>
        <v>151304.11</v>
      </c>
      <c r="N30" s="28">
        <f>SUM(B30:M30)</f>
        <v>854777.14</v>
      </c>
    </row>
    <row r="31" spans="1:14" ht="12.75">
      <c r="A31" s="42" t="s">
        <v>70</v>
      </c>
      <c r="B31" s="43">
        <f aca="true" t="shared" si="4" ref="B31:M31">SUM(B17,B28,B30)</f>
        <v>809048.08</v>
      </c>
      <c r="C31" s="43">
        <f t="shared" si="4"/>
        <v>476384.49</v>
      </c>
      <c r="D31" s="43">
        <f t="shared" si="4"/>
        <v>850942.0900000001</v>
      </c>
      <c r="E31" s="43">
        <f t="shared" si="4"/>
        <v>398703.37999999995</v>
      </c>
      <c r="F31" s="41">
        <f t="shared" si="4"/>
        <v>-524136.94000000006</v>
      </c>
      <c r="G31" s="43">
        <f t="shared" si="4"/>
        <v>287416.86000000004</v>
      </c>
      <c r="H31" s="43">
        <f t="shared" si="4"/>
        <v>895066.22</v>
      </c>
      <c r="I31" s="43">
        <f t="shared" si="4"/>
        <v>35078.51</v>
      </c>
      <c r="J31" s="43">
        <f t="shared" si="4"/>
        <v>662523.3</v>
      </c>
      <c r="K31" s="43">
        <f t="shared" si="4"/>
        <v>1748067</v>
      </c>
      <c r="L31" s="43">
        <f t="shared" si="4"/>
        <v>460437</v>
      </c>
      <c r="M31" s="43">
        <f t="shared" si="4"/>
        <v>948841.6799999999</v>
      </c>
      <c r="N31" s="43">
        <f>SUM(B31:M31)</f>
        <v>7048371.669999999</v>
      </c>
    </row>
    <row r="40" ht="12.75">
      <c r="N40" s="31"/>
    </row>
  </sheetData>
  <sheetProtection selectLockedCells="1" selectUnlockedCells="1"/>
  <mergeCells count="1">
    <mergeCell ref="A1:N1"/>
  </mergeCells>
  <printOptions horizontalCentered="1"/>
  <pageMargins left="0.1968503937007874" right="0.1968503937007874" top="1.062992125984252" bottom="0.3937007874015748" header="0.7874015748031497" footer="0.3937007874015748"/>
  <pageSetup firstPageNumber="1" useFirstPageNumber="1" orientation="landscape" paperSize="9" scale="85" r:id="rId1"/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4">
      <selection activeCell="N16" sqref="N16"/>
    </sheetView>
  </sheetViews>
  <sheetFormatPr defaultColWidth="11.57421875" defaultRowHeight="12.75"/>
  <cols>
    <col min="1" max="1" width="42.421875" style="0" customWidth="1"/>
    <col min="2" max="2" width="11.140625" style="0" customWidth="1"/>
    <col min="3" max="3" width="11.28125" style="0" customWidth="1"/>
    <col min="4" max="4" width="11.140625" style="0" customWidth="1"/>
    <col min="5" max="5" width="11.00390625" style="0" customWidth="1"/>
    <col min="6" max="6" width="11.140625" style="0" customWidth="1"/>
    <col min="7" max="7" width="11.00390625" style="0" customWidth="1"/>
    <col min="8" max="8" width="11.28125" style="0" customWidth="1"/>
    <col min="9" max="10" width="11.140625" style="0" customWidth="1"/>
    <col min="11" max="11" width="11.00390625" style="0" customWidth="1"/>
    <col min="12" max="12" width="11.140625" style="0" customWidth="1"/>
    <col min="13" max="13" width="11.421875" style="0" customWidth="1"/>
  </cols>
  <sheetData>
    <row r="1" spans="1:13" ht="12.75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</row>
    <row r="3" spans="1:13" ht="12.75">
      <c r="A3" s="23" t="s">
        <v>83</v>
      </c>
      <c r="B3" s="25">
        <v>14321814.02</v>
      </c>
      <c r="C3" s="25">
        <v>14540646</v>
      </c>
      <c r="D3" s="25">
        <v>14933901.35</v>
      </c>
      <c r="E3" s="25">
        <v>13567523.26</v>
      </c>
      <c r="F3" s="26">
        <v>13301427.83</v>
      </c>
      <c r="G3" s="26">
        <v>13248304.91</v>
      </c>
      <c r="H3" s="26">
        <v>13371797.96</v>
      </c>
      <c r="I3" s="26">
        <v>11699553.98</v>
      </c>
      <c r="J3" s="26">
        <v>10117193.03</v>
      </c>
      <c r="K3" s="26">
        <v>10414713.55</v>
      </c>
      <c r="L3" s="26">
        <v>17725538.38</v>
      </c>
      <c r="M3" s="26">
        <v>17930402.68</v>
      </c>
    </row>
    <row r="4" spans="1:13" ht="12.75">
      <c r="A4" s="23" t="s">
        <v>51</v>
      </c>
      <c r="B4" s="25">
        <v>1611825.43</v>
      </c>
      <c r="C4" s="25">
        <v>1826871.5</v>
      </c>
      <c r="D4" s="25">
        <v>1856093.76</v>
      </c>
      <c r="E4" s="25">
        <v>1863616.21</v>
      </c>
      <c r="F4" s="25">
        <v>1834039.84</v>
      </c>
      <c r="G4" s="25">
        <v>1841756.37</v>
      </c>
      <c r="H4" s="25">
        <v>1868680.55</v>
      </c>
      <c r="I4" s="25">
        <v>2857688.64</v>
      </c>
      <c r="J4" s="25">
        <v>2882172.77</v>
      </c>
      <c r="K4" s="25">
        <v>2971441.64</v>
      </c>
      <c r="L4" s="25">
        <v>2975446.03</v>
      </c>
      <c r="M4" s="25">
        <v>3016458.91</v>
      </c>
    </row>
    <row r="5" spans="1:13" ht="12.75">
      <c r="A5" s="23" t="s">
        <v>86</v>
      </c>
      <c r="B5" s="25">
        <v>7164647.62</v>
      </c>
      <c r="C5" s="25">
        <v>7193768.1</v>
      </c>
      <c r="D5" s="25">
        <v>7230093.86</v>
      </c>
      <c r="E5" s="25">
        <v>7264798.99</v>
      </c>
      <c r="F5" s="25">
        <v>7537661.62</v>
      </c>
      <c r="G5" s="25">
        <v>7759049.11</v>
      </c>
      <c r="H5" s="25">
        <v>7969737.94</v>
      </c>
      <c r="I5" s="25">
        <v>10017588.45</v>
      </c>
      <c r="J5" s="25">
        <v>10449239.97</v>
      </c>
      <c r="K5" s="25">
        <v>10687827.82</v>
      </c>
      <c r="L5" s="25">
        <v>10738253.65</v>
      </c>
      <c r="M5" s="25">
        <v>10790203.1</v>
      </c>
    </row>
    <row r="6" spans="1:13" ht="12.75">
      <c r="A6" s="23" t="s">
        <v>88</v>
      </c>
      <c r="B6" s="25">
        <v>0</v>
      </c>
      <c r="C6" s="25">
        <v>0</v>
      </c>
      <c r="D6" s="25">
        <v>0</v>
      </c>
      <c r="E6" s="25">
        <v>0</v>
      </c>
      <c r="F6" s="25">
        <v>53307.87</v>
      </c>
      <c r="G6" s="25">
        <v>48311.06</v>
      </c>
      <c r="H6" s="25">
        <v>46358.07</v>
      </c>
      <c r="I6" s="25">
        <v>40923.22</v>
      </c>
      <c r="J6" s="25">
        <v>32518.07</v>
      </c>
      <c r="K6" s="25">
        <v>32695.46</v>
      </c>
      <c r="L6" s="25">
        <v>30942.53</v>
      </c>
      <c r="M6" s="25">
        <v>31092.22</v>
      </c>
    </row>
    <row r="7" spans="1:13" ht="12.75">
      <c r="A7" s="23" t="s">
        <v>76</v>
      </c>
      <c r="B7" s="25">
        <v>801611.66</v>
      </c>
      <c r="C7" s="25">
        <v>810985.84</v>
      </c>
      <c r="D7" s="25">
        <v>821513.23</v>
      </c>
      <c r="E7" s="25">
        <v>824434.72</v>
      </c>
      <c r="F7" s="25">
        <v>808658.64</v>
      </c>
      <c r="G7" s="25">
        <v>808935.24</v>
      </c>
      <c r="H7" s="25">
        <v>821779.23</v>
      </c>
      <c r="I7" s="25">
        <v>812892.4</v>
      </c>
      <c r="J7" s="25">
        <v>822506.94</v>
      </c>
      <c r="K7" s="25">
        <v>854228.78</v>
      </c>
      <c r="L7" s="25">
        <v>862713.96</v>
      </c>
      <c r="M7" s="25">
        <v>875459.43</v>
      </c>
    </row>
    <row r="8" spans="1:13" ht="12.75">
      <c r="A8" s="23" t="s">
        <v>40</v>
      </c>
      <c r="B8" s="25">
        <v>8634662.82</v>
      </c>
      <c r="C8" s="25">
        <v>8680752.88</v>
      </c>
      <c r="D8" s="25">
        <v>8736236.11</v>
      </c>
      <c r="E8" s="25">
        <v>8778861.86</v>
      </c>
      <c r="F8" s="25">
        <v>8795702.89</v>
      </c>
      <c r="G8" s="25">
        <v>8839363.3</v>
      </c>
      <c r="H8" s="25">
        <v>8899783.34</v>
      </c>
      <c r="I8" s="25">
        <v>10225542.08</v>
      </c>
      <c r="J8" s="25">
        <v>10226604.38</v>
      </c>
      <c r="K8" s="25">
        <v>10319123.74</v>
      </c>
      <c r="L8" s="25">
        <v>320308.07</v>
      </c>
      <c r="M8" s="25">
        <v>0</v>
      </c>
    </row>
    <row r="9" spans="1:13" ht="12.75">
      <c r="A9" s="23" t="s">
        <v>41</v>
      </c>
      <c r="B9" s="25">
        <v>544135.57</v>
      </c>
      <c r="C9" s="25">
        <v>673629.28</v>
      </c>
      <c r="D9" s="25">
        <v>900256.36</v>
      </c>
      <c r="E9" s="25">
        <v>860278.85</v>
      </c>
      <c r="F9" s="25">
        <v>1123667.61</v>
      </c>
      <c r="G9" s="25">
        <v>1388661.46</v>
      </c>
      <c r="H9" s="25">
        <v>1663404.32</v>
      </c>
      <c r="I9" s="25">
        <v>2250193.34</v>
      </c>
      <c r="J9" s="25">
        <v>2466049.31</v>
      </c>
      <c r="K9" s="25">
        <v>2847373.3</v>
      </c>
      <c r="L9" s="25">
        <v>3163727.82</v>
      </c>
      <c r="M9" s="25">
        <v>4294802.81</v>
      </c>
    </row>
    <row r="10" spans="1:13" ht="12.75">
      <c r="A10" s="23" t="s">
        <v>97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3030632.07</v>
      </c>
      <c r="M10" s="25">
        <v>3749702.76</v>
      </c>
    </row>
    <row r="11" spans="1:13" ht="12.75">
      <c r="A11" s="23" t="s">
        <v>80</v>
      </c>
      <c r="B11" s="25">
        <v>4287620.25</v>
      </c>
      <c r="C11" s="25">
        <v>4183399.56</v>
      </c>
      <c r="D11" s="25">
        <v>4207485.76</v>
      </c>
      <c r="E11" s="25">
        <v>4224949.22</v>
      </c>
      <c r="F11" s="25">
        <v>4258742.01</v>
      </c>
      <c r="G11" s="25">
        <v>4306805.9</v>
      </c>
      <c r="H11" s="25">
        <v>4328574.84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ht="12.75">
      <c r="A12" s="23" t="s">
        <v>58</v>
      </c>
      <c r="B12" s="25">
        <v>367469.1</v>
      </c>
      <c r="C12" s="25">
        <v>358536.9</v>
      </c>
      <c r="D12" s="25">
        <v>360601.2</v>
      </c>
      <c r="E12" s="25">
        <v>362097.9</v>
      </c>
      <c r="F12" s="25">
        <v>364994.1</v>
      </c>
      <c r="G12" s="25">
        <v>369113.4</v>
      </c>
      <c r="H12" s="25">
        <v>370979.1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ht="12.75">
      <c r="A13" s="23" t="s">
        <v>87</v>
      </c>
      <c r="B13" s="25">
        <v>2503450.44</v>
      </c>
      <c r="C13" s="25">
        <v>2532997.77</v>
      </c>
      <c r="D13" s="25">
        <v>2581953.49</v>
      </c>
      <c r="E13" s="25">
        <v>2595567.85</v>
      </c>
      <c r="F13" s="25">
        <v>2573700.93</v>
      </c>
      <c r="G13" s="25">
        <v>2566947.47</v>
      </c>
      <c r="H13" s="25">
        <v>2595935.13</v>
      </c>
      <c r="I13" s="25">
        <v>2584969.19</v>
      </c>
      <c r="J13" s="25">
        <v>2608814.93</v>
      </c>
      <c r="K13" s="25">
        <v>2656553.88</v>
      </c>
      <c r="L13" s="25">
        <v>2672566.81</v>
      </c>
      <c r="M13" s="25">
        <v>2694718.56</v>
      </c>
    </row>
    <row r="14" spans="1:13" ht="12.75">
      <c r="A14" s="37" t="s">
        <v>25</v>
      </c>
      <c r="B14" s="36">
        <f aca="true" t="shared" si="0" ref="B14:M14">SUM(B3:B13)</f>
        <v>40237236.910000004</v>
      </c>
      <c r="C14" s="36">
        <f t="shared" si="0"/>
        <v>40801587.830000006</v>
      </c>
      <c r="D14" s="36">
        <f t="shared" si="0"/>
        <v>41628135.120000005</v>
      </c>
      <c r="E14" s="36">
        <f t="shared" si="0"/>
        <v>40342128.86</v>
      </c>
      <c r="F14" s="36">
        <f t="shared" si="0"/>
        <v>40651903.34</v>
      </c>
      <c r="G14" s="36">
        <f t="shared" si="0"/>
        <v>41177248.21999999</v>
      </c>
      <c r="H14" s="36">
        <f t="shared" si="0"/>
        <v>41937030.480000004</v>
      </c>
      <c r="I14" s="36">
        <f t="shared" si="0"/>
        <v>40489351.3</v>
      </c>
      <c r="J14" s="36">
        <f t="shared" si="0"/>
        <v>39605099.400000006</v>
      </c>
      <c r="K14" s="36">
        <f t="shared" si="0"/>
        <v>40783958.17</v>
      </c>
      <c r="L14" s="36">
        <f t="shared" si="0"/>
        <v>41520129.32000001</v>
      </c>
      <c r="M14" s="36">
        <f t="shared" si="0"/>
        <v>43382840.47</v>
      </c>
    </row>
    <row r="15" spans="1:13" ht="12.75">
      <c r="A15" s="23" t="s">
        <v>79</v>
      </c>
      <c r="B15" s="25">
        <v>529412.33</v>
      </c>
      <c r="C15" s="25">
        <v>535251.71</v>
      </c>
      <c r="D15" s="25">
        <v>666542.26</v>
      </c>
      <c r="E15" s="25">
        <v>669392.71</v>
      </c>
      <c r="F15" s="25">
        <v>656963.14</v>
      </c>
      <c r="G15" s="25">
        <v>657059.1</v>
      </c>
      <c r="H15" s="25">
        <v>666804.07</v>
      </c>
      <c r="I15" s="25">
        <v>832615.5</v>
      </c>
      <c r="J15" s="25">
        <v>843279.99</v>
      </c>
      <c r="K15" s="25">
        <v>873485.79</v>
      </c>
      <c r="L15" s="25">
        <v>882046.3</v>
      </c>
      <c r="M15" s="25">
        <v>895385.38</v>
      </c>
    </row>
    <row r="16" spans="1:13" ht="12.75">
      <c r="A16" s="23" t="s">
        <v>100</v>
      </c>
      <c r="B16" s="25">
        <v>11374927.57</v>
      </c>
      <c r="C16" s="25">
        <v>11432973.99</v>
      </c>
      <c r="D16" s="25">
        <v>11510302.53</v>
      </c>
      <c r="E16" s="25">
        <v>11552722.3</v>
      </c>
      <c r="F16" s="25">
        <v>6564643.73</v>
      </c>
      <c r="G16" s="25">
        <v>6594572.94</v>
      </c>
      <c r="H16" s="25">
        <v>6639126.21</v>
      </c>
      <c r="I16" s="25">
        <v>6665373.48</v>
      </c>
      <c r="J16" s="25">
        <v>6702314.32</v>
      </c>
      <c r="K16" s="25">
        <v>6773739.49</v>
      </c>
      <c r="L16" s="25">
        <v>6808996.76</v>
      </c>
      <c r="M16" s="25">
        <v>8388482.58</v>
      </c>
    </row>
    <row r="17" spans="1:13" ht="12.75">
      <c r="A17" s="23" t="s">
        <v>101</v>
      </c>
      <c r="B17" s="25">
        <v>432068.47</v>
      </c>
      <c r="C17" s="25">
        <v>548818.38</v>
      </c>
      <c r="D17" s="25">
        <v>562332.18</v>
      </c>
      <c r="E17" s="25">
        <v>577749.81</v>
      </c>
      <c r="F17" s="25">
        <v>554162.13</v>
      </c>
      <c r="G17" s="25">
        <v>492377.9</v>
      </c>
      <c r="H17" s="25">
        <v>495704.43</v>
      </c>
      <c r="I17" s="25">
        <v>600960.07</v>
      </c>
      <c r="J17" s="25">
        <v>552465.61</v>
      </c>
      <c r="K17" s="25">
        <v>668456.43</v>
      </c>
      <c r="L17" s="25">
        <v>685981.84</v>
      </c>
      <c r="M17" s="25">
        <v>689658.81</v>
      </c>
    </row>
    <row r="18" spans="1:13" ht="12.75">
      <c r="A18" s="23" t="s">
        <v>36</v>
      </c>
      <c r="B18" s="25">
        <v>1417821.09</v>
      </c>
      <c r="C18" s="25">
        <v>1434277.81</v>
      </c>
      <c r="D18" s="25">
        <v>1447509.57</v>
      </c>
      <c r="E18" s="25">
        <v>1444994.3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ht="12.75">
      <c r="A19" s="23" t="s">
        <v>50</v>
      </c>
      <c r="B19" s="25">
        <v>6894072.61</v>
      </c>
      <c r="C19" s="25">
        <v>7146323</v>
      </c>
      <c r="D19" s="25">
        <v>7260830.07</v>
      </c>
      <c r="E19" s="25">
        <v>7511430.79</v>
      </c>
      <c r="F19" s="25">
        <v>7393760.2</v>
      </c>
      <c r="G19" s="25">
        <v>7425436.76</v>
      </c>
      <c r="H19" s="25">
        <v>7533740.12</v>
      </c>
      <c r="I19" s="25">
        <v>7514351.3</v>
      </c>
      <c r="J19" s="25">
        <v>7579378.4</v>
      </c>
      <c r="K19" s="25">
        <v>7812319.53</v>
      </c>
      <c r="L19" s="25">
        <v>7822600.54</v>
      </c>
      <c r="M19" s="25">
        <v>7928051.29</v>
      </c>
    </row>
    <row r="20" spans="1:13" ht="12.75">
      <c r="A20" s="23" t="s">
        <v>91</v>
      </c>
      <c r="B20" s="25">
        <v>0</v>
      </c>
      <c r="C20" s="25">
        <v>0</v>
      </c>
      <c r="D20" s="25">
        <v>0</v>
      </c>
      <c r="E20" s="25">
        <v>0</v>
      </c>
      <c r="F20" s="25">
        <v>6403629.48</v>
      </c>
      <c r="G20" s="25">
        <v>6424822.61</v>
      </c>
      <c r="H20" s="25">
        <v>6512643.22</v>
      </c>
      <c r="I20" s="25">
        <v>6525230.52</v>
      </c>
      <c r="J20" s="25">
        <v>6564404.3</v>
      </c>
      <c r="K20" s="25">
        <v>6793951.69</v>
      </c>
      <c r="L20" s="25">
        <v>13892002.61</v>
      </c>
      <c r="M20" s="25">
        <v>14308200.74</v>
      </c>
    </row>
    <row r="21" spans="1:13" ht="12.75">
      <c r="A21" s="23" t="s">
        <v>34</v>
      </c>
      <c r="B21" s="25">
        <v>9559263.14</v>
      </c>
      <c r="C21" s="25">
        <v>9612841.15</v>
      </c>
      <c r="D21" s="25">
        <v>9755325.22</v>
      </c>
      <c r="E21" s="25">
        <v>9835432.35</v>
      </c>
      <c r="F21" s="25">
        <v>9888216.97</v>
      </c>
      <c r="G21" s="25">
        <v>9916662.43</v>
      </c>
      <c r="H21" s="25">
        <v>10038999.6</v>
      </c>
      <c r="I21" s="25">
        <v>10031288.26</v>
      </c>
      <c r="J21" s="25">
        <v>10148780.08</v>
      </c>
      <c r="K21" s="25">
        <v>10360861.94</v>
      </c>
      <c r="L21" s="25">
        <v>3367644.2</v>
      </c>
      <c r="M21" s="25">
        <v>3408818.63</v>
      </c>
    </row>
    <row r="22" spans="1:13" ht="12.75">
      <c r="A22" s="23" t="s">
        <v>103</v>
      </c>
      <c r="B22" s="25">
        <v>173809.99</v>
      </c>
      <c r="C22" s="25">
        <v>169367.52</v>
      </c>
      <c r="D22" s="25">
        <v>170337.23</v>
      </c>
      <c r="E22" s="25">
        <v>171043.14</v>
      </c>
      <c r="F22" s="25">
        <v>172401.19</v>
      </c>
      <c r="G22" s="25">
        <v>174330.33</v>
      </c>
      <c r="H22" s="25">
        <v>175208.83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ht="12.75">
      <c r="A23" s="23" t="s">
        <v>63</v>
      </c>
      <c r="B23" s="25">
        <v>3479429.22</v>
      </c>
      <c r="C23" s="25">
        <v>1849624.34</v>
      </c>
      <c r="D23" s="25">
        <v>1855587.7</v>
      </c>
      <c r="E23" s="25">
        <v>1862373.66</v>
      </c>
      <c r="F23" s="25">
        <v>1871827.66</v>
      </c>
      <c r="G23" s="25">
        <v>3536661.5</v>
      </c>
      <c r="H23" s="25">
        <v>3697542.99</v>
      </c>
      <c r="I23" s="25">
        <v>3715616.24</v>
      </c>
      <c r="J23" s="25">
        <v>3920200.52</v>
      </c>
      <c r="K23" s="25">
        <v>2276014.28</v>
      </c>
      <c r="L23" s="25">
        <v>2305451.52</v>
      </c>
      <c r="M23" s="25">
        <v>2327638.93</v>
      </c>
    </row>
    <row r="24" spans="1:13" ht="12.75">
      <c r="A24" s="23" t="s">
        <v>64</v>
      </c>
      <c r="B24" s="25">
        <v>139451.92</v>
      </c>
      <c r="C24" s="25">
        <v>80052.24</v>
      </c>
      <c r="D24" s="25">
        <v>118314.67</v>
      </c>
      <c r="E24" s="25">
        <v>187216.93</v>
      </c>
      <c r="F24" s="25">
        <v>258600.28</v>
      </c>
      <c r="G24" s="25">
        <v>368370.81</v>
      </c>
      <c r="H24" s="25">
        <v>421747.18</v>
      </c>
      <c r="I24" s="25">
        <v>536980.13</v>
      </c>
      <c r="J24" s="25">
        <v>648083.22</v>
      </c>
      <c r="K24" s="25">
        <v>578756.81</v>
      </c>
      <c r="L24" s="25">
        <v>594260.85</v>
      </c>
      <c r="M24" s="25">
        <v>591276.57</v>
      </c>
    </row>
    <row r="25" spans="1:13" ht="12.75">
      <c r="A25" s="37" t="s">
        <v>37</v>
      </c>
      <c r="B25" s="36">
        <f aca="true" t="shared" si="1" ref="B25:M25">SUM(B15:B24)</f>
        <v>34000256.34</v>
      </c>
      <c r="C25" s="36">
        <f t="shared" si="1"/>
        <v>32809530.139999997</v>
      </c>
      <c r="D25" s="36">
        <f t="shared" si="1"/>
        <v>33347081.43</v>
      </c>
      <c r="E25" s="36">
        <f t="shared" si="1"/>
        <v>33812355.99</v>
      </c>
      <c r="F25" s="36">
        <f t="shared" si="1"/>
        <v>33764204.78</v>
      </c>
      <c r="G25" s="36">
        <f t="shared" si="1"/>
        <v>35590294.379999995</v>
      </c>
      <c r="H25" s="36">
        <f t="shared" si="1"/>
        <v>36181516.65</v>
      </c>
      <c r="I25" s="36">
        <f t="shared" si="1"/>
        <v>36422415.50000001</v>
      </c>
      <c r="J25" s="36">
        <f t="shared" si="1"/>
        <v>36958906.440000005</v>
      </c>
      <c r="K25" s="36">
        <f t="shared" si="1"/>
        <v>36137585.96</v>
      </c>
      <c r="L25" s="36">
        <f t="shared" si="1"/>
        <v>36358984.62</v>
      </c>
      <c r="M25" s="36">
        <f t="shared" si="1"/>
        <v>38537512.93000001</v>
      </c>
    </row>
    <row r="26" spans="1:13" ht="12.75">
      <c r="A26" s="23" t="s">
        <v>29</v>
      </c>
      <c r="B26" s="25">
        <v>6515239.79</v>
      </c>
      <c r="C26" s="25">
        <v>8130504.32</v>
      </c>
      <c r="D26" s="25">
        <v>8619970.9</v>
      </c>
      <c r="E26" s="25">
        <v>10573698.32</v>
      </c>
      <c r="F26" s="25">
        <v>10505605.93</v>
      </c>
      <c r="G26" s="25">
        <v>7837562.14</v>
      </c>
      <c r="H26" s="25">
        <v>7917002.71</v>
      </c>
      <c r="I26" s="25">
        <v>9475339.73</v>
      </c>
      <c r="J26" s="25">
        <v>11114625.63</v>
      </c>
      <c r="K26" s="25">
        <v>12894887.94</v>
      </c>
      <c r="L26" s="25">
        <v>12809513.47</v>
      </c>
      <c r="M26" s="25">
        <v>13838605.49</v>
      </c>
    </row>
    <row r="27" spans="1:13" ht="12.75">
      <c r="A27" s="37" t="s">
        <v>33</v>
      </c>
      <c r="B27" s="36">
        <f aca="true" t="shared" si="2" ref="B27:M27">SUM(B26:B26)</f>
        <v>6515239.79</v>
      </c>
      <c r="C27" s="36">
        <f t="shared" si="2"/>
        <v>8130504.32</v>
      </c>
      <c r="D27" s="36">
        <f t="shared" si="2"/>
        <v>8619970.9</v>
      </c>
      <c r="E27" s="36">
        <f t="shared" si="2"/>
        <v>10573698.32</v>
      </c>
      <c r="F27" s="36">
        <f t="shared" si="2"/>
        <v>10505605.93</v>
      </c>
      <c r="G27" s="36">
        <f t="shared" si="2"/>
        <v>7837562.14</v>
      </c>
      <c r="H27" s="36">
        <f t="shared" si="2"/>
        <v>7917002.71</v>
      </c>
      <c r="I27" s="36">
        <f t="shared" si="2"/>
        <v>9475339.73</v>
      </c>
      <c r="J27" s="36">
        <f t="shared" si="2"/>
        <v>11114625.63</v>
      </c>
      <c r="K27" s="36">
        <f t="shared" si="2"/>
        <v>12894887.94</v>
      </c>
      <c r="L27" s="36">
        <f t="shared" si="2"/>
        <v>12809513.47</v>
      </c>
      <c r="M27" s="36">
        <f t="shared" si="2"/>
        <v>13838605.49</v>
      </c>
    </row>
    <row r="28" spans="1:13" ht="12.75">
      <c r="A28" s="44" t="s">
        <v>71</v>
      </c>
      <c r="B28" s="45">
        <f aca="true" t="shared" si="3" ref="B28:M28">SUM(B14,B25,B27)</f>
        <v>80752733.04</v>
      </c>
      <c r="C28" s="45">
        <f t="shared" si="3"/>
        <v>81741622.28999999</v>
      </c>
      <c r="D28" s="45">
        <f t="shared" si="3"/>
        <v>83595187.45000002</v>
      </c>
      <c r="E28" s="45">
        <f t="shared" si="3"/>
        <v>84728183.16999999</v>
      </c>
      <c r="F28" s="45">
        <f t="shared" si="3"/>
        <v>84921714.05000001</v>
      </c>
      <c r="G28" s="45">
        <f t="shared" si="3"/>
        <v>84605104.74</v>
      </c>
      <c r="H28" s="45">
        <f t="shared" si="3"/>
        <v>86035549.83999999</v>
      </c>
      <c r="I28" s="45">
        <f t="shared" si="3"/>
        <v>86387106.53000002</v>
      </c>
      <c r="J28" s="45">
        <f t="shared" si="3"/>
        <v>87678631.47</v>
      </c>
      <c r="K28" s="45">
        <f t="shared" si="3"/>
        <v>89816432.07</v>
      </c>
      <c r="L28" s="45">
        <f t="shared" si="3"/>
        <v>90688627.41</v>
      </c>
      <c r="M28" s="45">
        <f t="shared" si="3"/>
        <v>95758958.89</v>
      </c>
    </row>
  </sheetData>
  <sheetProtection selectLockedCells="1" selectUnlockedCells="1"/>
  <mergeCells count="1">
    <mergeCell ref="A1:M1"/>
  </mergeCells>
  <printOptions/>
  <pageMargins left="0.25" right="0.25" top="0.75" bottom="0.75" header="0.3" footer="0.3"/>
  <pageSetup fitToHeight="0" fitToWidth="1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27" sqref="M27"/>
    </sheetView>
  </sheetViews>
  <sheetFormatPr defaultColWidth="11.57421875" defaultRowHeight="12.75"/>
  <cols>
    <col min="1" max="1" width="45.00390625" style="0" bestFit="1" customWidth="1"/>
    <col min="2" max="2" width="10.8515625" style="0" customWidth="1"/>
    <col min="3" max="3" width="10.57421875" style="0" customWidth="1"/>
    <col min="4" max="5" width="9.140625" style="0" customWidth="1"/>
    <col min="6" max="7" width="10.00390625" style="0" bestFit="1" customWidth="1"/>
    <col min="8" max="8" width="10.57421875" style="0" customWidth="1"/>
    <col min="9" max="9" width="9.140625" style="0" customWidth="1"/>
    <col min="10" max="11" width="10.00390625" style="0" bestFit="1" customWidth="1"/>
    <col min="12" max="12" width="9.28125" style="0" bestFit="1" customWidth="1"/>
    <col min="13" max="13" width="9.140625" style="0" customWidth="1"/>
    <col min="14" max="14" width="10.8515625" style="0" bestFit="1" customWidth="1"/>
  </cols>
  <sheetData>
    <row r="1" spans="1:14" ht="12.75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/>
      <c r="K2" s="42" t="s">
        <v>10</v>
      </c>
      <c r="L2" s="42" t="s">
        <v>11</v>
      </c>
      <c r="M2" s="42" t="s">
        <v>12</v>
      </c>
      <c r="N2" s="42" t="s">
        <v>13</v>
      </c>
    </row>
    <row r="3" spans="1:14" ht="12.75">
      <c r="A3" s="23" t="s">
        <v>109</v>
      </c>
      <c r="B3" s="27">
        <v>98532.54</v>
      </c>
      <c r="C3" s="27">
        <v>26386.97</v>
      </c>
      <c r="D3" s="27">
        <v>28704.2</v>
      </c>
      <c r="E3" s="27">
        <v>76728.49</v>
      </c>
      <c r="F3" s="27">
        <v>74544.45</v>
      </c>
      <c r="G3" s="27">
        <v>11263.3</v>
      </c>
      <c r="H3" s="27">
        <v>4026.85</v>
      </c>
      <c r="I3" s="27">
        <v>-1354.4</v>
      </c>
      <c r="J3" s="27">
        <v>9090.18</v>
      </c>
      <c r="K3" s="27">
        <v>10904.56</v>
      </c>
      <c r="L3" s="52">
        <v>-8619.95</v>
      </c>
      <c r="M3" s="27">
        <v>1820.18</v>
      </c>
      <c r="N3" s="27">
        <f aca="true" t="shared" si="0" ref="N3:N27">SUM(B3:M3)</f>
        <v>332027.36999999994</v>
      </c>
    </row>
    <row r="4" spans="1:14" ht="12.75">
      <c r="A4" s="23" t="s">
        <v>104</v>
      </c>
      <c r="B4" s="27">
        <v>46239.59</v>
      </c>
      <c r="C4" s="27">
        <v>16044.81</v>
      </c>
      <c r="D4" s="27">
        <v>23535.57</v>
      </c>
      <c r="E4" s="27">
        <v>33446.02</v>
      </c>
      <c r="F4" s="27">
        <v>44814.59</v>
      </c>
      <c r="G4" s="27">
        <v>57170.81</v>
      </c>
      <c r="H4" s="27">
        <v>32428.05</v>
      </c>
      <c r="I4" s="27">
        <v>1206.71</v>
      </c>
      <c r="J4" s="27">
        <v>59468.71</v>
      </c>
      <c r="K4" s="27">
        <v>57646.02</v>
      </c>
      <c r="L4" s="52">
        <v>-5774.94</v>
      </c>
      <c r="M4" s="27">
        <v>4159.26</v>
      </c>
      <c r="N4" s="27">
        <f t="shared" si="0"/>
        <v>370385.2</v>
      </c>
    </row>
    <row r="5" spans="1:14" ht="12.75">
      <c r="A5" s="23" t="s">
        <v>105</v>
      </c>
      <c r="B5" s="27">
        <v>134609.01</v>
      </c>
      <c r="C5" s="27">
        <v>27756.41</v>
      </c>
      <c r="D5" s="27">
        <v>22505.94</v>
      </c>
      <c r="E5" s="27">
        <v>103260.82</v>
      </c>
      <c r="F5" s="27">
        <v>144345.94</v>
      </c>
      <c r="G5" s="27">
        <v>57243.98</v>
      </c>
      <c r="H5" s="27">
        <v>18177.84</v>
      </c>
      <c r="I5" s="27">
        <v>-9603.67</v>
      </c>
      <c r="J5" s="27">
        <v>44619.34</v>
      </c>
      <c r="K5" s="27">
        <v>58271.09</v>
      </c>
      <c r="L5" s="27">
        <v>-54633.49</v>
      </c>
      <c r="M5" s="27">
        <v>7985.53</v>
      </c>
      <c r="N5" s="27">
        <f t="shared" si="0"/>
        <v>554538.7400000001</v>
      </c>
    </row>
    <row r="6" spans="1:14" ht="12.75">
      <c r="A6" s="23" t="s">
        <v>83</v>
      </c>
      <c r="B6" s="27">
        <v>231343.3</v>
      </c>
      <c r="C6" s="27">
        <v>34126.63</v>
      </c>
      <c r="D6" s="27">
        <v>41270.35</v>
      </c>
      <c r="E6" s="27">
        <v>67253.04</v>
      </c>
      <c r="F6" s="27">
        <v>150417.28</v>
      </c>
      <c r="G6" s="27">
        <v>162242.25</v>
      </c>
      <c r="H6" s="27">
        <v>79957.95</v>
      </c>
      <c r="I6" s="27">
        <v>11780.69</v>
      </c>
      <c r="J6" s="27">
        <v>125612.01</v>
      </c>
      <c r="K6" s="27">
        <v>149417.1</v>
      </c>
      <c r="L6" s="27">
        <v>-67078.96</v>
      </c>
      <c r="M6" s="27">
        <v>141384.05</v>
      </c>
      <c r="N6" s="27">
        <f t="shared" si="0"/>
        <v>1127725.69</v>
      </c>
    </row>
    <row r="7" spans="1:14" ht="12.75">
      <c r="A7" s="23" t="s">
        <v>76</v>
      </c>
      <c r="B7" s="27">
        <v>11823.77</v>
      </c>
      <c r="C7" s="27">
        <v>2443.41</v>
      </c>
      <c r="D7" s="27">
        <v>4889.01</v>
      </c>
      <c r="E7" s="27">
        <v>5024.66</v>
      </c>
      <c r="F7" s="27">
        <v>15530.86</v>
      </c>
      <c r="G7" s="27">
        <v>19645.31</v>
      </c>
      <c r="H7" s="27">
        <v>53112.89</v>
      </c>
      <c r="I7" s="27">
        <v>17679.76</v>
      </c>
      <c r="J7" s="27">
        <v>128187.73</v>
      </c>
      <c r="K7" s="27">
        <v>154726.27</v>
      </c>
      <c r="L7" s="27">
        <v>2327.32</v>
      </c>
      <c r="M7" s="27">
        <v>11292.5</v>
      </c>
      <c r="N7" s="27">
        <f t="shared" si="0"/>
        <v>426683.49</v>
      </c>
    </row>
    <row r="8" spans="1:14" ht="12.75">
      <c r="A8" s="23" t="s">
        <v>93</v>
      </c>
      <c r="B8" s="27">
        <v>0</v>
      </c>
      <c r="C8" s="27">
        <v>0</v>
      </c>
      <c r="D8" s="27">
        <v>0</v>
      </c>
      <c r="E8" s="27">
        <v>0</v>
      </c>
      <c r="F8" s="27">
        <v>50501.84</v>
      </c>
      <c r="G8" s="27">
        <v>109240.13</v>
      </c>
      <c r="H8" s="27">
        <v>96059.05</v>
      </c>
      <c r="I8" s="27">
        <v>58472.04</v>
      </c>
      <c r="J8" s="27">
        <v>72230.52</v>
      </c>
      <c r="K8" s="27">
        <v>70640.77</v>
      </c>
      <c r="L8" s="27">
        <v>35715.65</v>
      </c>
      <c r="M8" s="27">
        <v>33898.08</v>
      </c>
      <c r="N8" s="27">
        <f t="shared" si="0"/>
        <v>526758.0800000001</v>
      </c>
    </row>
    <row r="9" spans="1:14" ht="12.75">
      <c r="A9" s="23" t="s">
        <v>92</v>
      </c>
      <c r="B9" s="27">
        <v>6353.93</v>
      </c>
      <c r="C9" s="27">
        <v>1340.39</v>
      </c>
      <c r="D9" s="27">
        <v>3142.85</v>
      </c>
      <c r="E9" s="27">
        <v>5734.91</v>
      </c>
      <c r="F9" s="27">
        <v>9590.68</v>
      </c>
      <c r="G9" s="27">
        <v>1046.52</v>
      </c>
      <c r="H9" s="27">
        <v>0</v>
      </c>
      <c r="I9" s="27">
        <v>0</v>
      </c>
      <c r="J9" s="27">
        <v>0</v>
      </c>
      <c r="K9" s="38">
        <v>0</v>
      </c>
      <c r="L9" s="27">
        <v>0</v>
      </c>
      <c r="M9" s="27">
        <v>0</v>
      </c>
      <c r="N9" s="27">
        <f t="shared" si="0"/>
        <v>27209.280000000002</v>
      </c>
    </row>
    <row r="10" spans="1:14" ht="12.75">
      <c r="A10" s="23" t="s">
        <v>97</v>
      </c>
      <c r="B10" s="27">
        <v>185819.21</v>
      </c>
      <c r="C10" s="27">
        <v>28037.91</v>
      </c>
      <c r="D10" s="27">
        <v>78189.92</v>
      </c>
      <c r="E10" s="27">
        <v>78313.29</v>
      </c>
      <c r="F10" s="27">
        <v>168281.79</v>
      </c>
      <c r="G10" s="27">
        <v>122642.02</v>
      </c>
      <c r="H10" s="27">
        <v>59532.77</v>
      </c>
      <c r="I10" s="27">
        <v>2157.75</v>
      </c>
      <c r="J10" s="27">
        <v>87395.27</v>
      </c>
      <c r="K10" s="27">
        <v>106602.15</v>
      </c>
      <c r="L10" s="27">
        <v>-41550.12</v>
      </c>
      <c r="M10" s="27">
        <v>10569.73</v>
      </c>
      <c r="N10" s="27">
        <f t="shared" si="0"/>
        <v>885991.6900000001</v>
      </c>
    </row>
    <row r="11" spans="1:14" ht="12.75">
      <c r="A11" s="23" t="s">
        <v>86</v>
      </c>
      <c r="B11" s="27">
        <v>39033.69</v>
      </c>
      <c r="C11" s="27">
        <v>27427.67</v>
      </c>
      <c r="D11" s="27">
        <v>24752.2</v>
      </c>
      <c r="E11" s="27">
        <v>28107.57</v>
      </c>
      <c r="F11" s="27">
        <v>30825.06</v>
      </c>
      <c r="G11" s="27">
        <v>26334.86</v>
      </c>
      <c r="H11" s="27">
        <v>8305.66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f t="shared" si="0"/>
        <v>184786.71</v>
      </c>
    </row>
    <row r="12" spans="1:14" ht="12.75">
      <c r="A12" s="23" t="s">
        <v>88</v>
      </c>
      <c r="B12" s="27">
        <v>141.98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f t="shared" si="0"/>
        <v>141.98</v>
      </c>
    </row>
    <row r="13" spans="1:14" ht="12.75">
      <c r="A13" s="23" t="s">
        <v>113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52701.3</v>
      </c>
      <c r="H13" s="27">
        <v>64349.44</v>
      </c>
      <c r="I13" s="27">
        <v>-11031.69</v>
      </c>
      <c r="J13" s="27">
        <v>186094.84</v>
      </c>
      <c r="K13" s="27">
        <v>162451.06</v>
      </c>
      <c r="L13" s="27">
        <v>-106496.22</v>
      </c>
      <c r="M13" s="27">
        <v>122749.5</v>
      </c>
      <c r="N13" s="27">
        <f t="shared" si="0"/>
        <v>470818.23</v>
      </c>
    </row>
    <row r="14" spans="1:14" ht="12.75">
      <c r="A14" s="23" t="s">
        <v>114</v>
      </c>
      <c r="B14" s="27">
        <v>15006.02</v>
      </c>
      <c r="C14" s="27">
        <v>7540.5</v>
      </c>
      <c r="D14" s="27">
        <v>8802.23</v>
      </c>
      <c r="E14" s="27">
        <v>10963.45</v>
      </c>
      <c r="F14" s="27">
        <v>14578.78</v>
      </c>
      <c r="G14" s="27">
        <v>13329.53</v>
      </c>
      <c r="H14" s="27">
        <v>14618.75</v>
      </c>
      <c r="I14" s="27">
        <v>11068.39</v>
      </c>
      <c r="J14" s="27">
        <v>10816.03</v>
      </c>
      <c r="K14" s="27">
        <v>86648.18</v>
      </c>
      <c r="L14" s="27">
        <v>73438.59</v>
      </c>
      <c r="M14" s="27">
        <v>-137043.05</v>
      </c>
      <c r="N14" s="27">
        <f t="shared" si="0"/>
        <v>129767.39999999997</v>
      </c>
    </row>
    <row r="15" spans="1:14" ht="12.75">
      <c r="A15" s="39" t="s">
        <v>25</v>
      </c>
      <c r="B15" s="40">
        <f aca="true" t="shared" si="1" ref="B15:N15">SUM(B3:B14)</f>
        <v>768903.04</v>
      </c>
      <c r="C15" s="40">
        <f t="shared" si="1"/>
        <v>171104.7</v>
      </c>
      <c r="D15" s="40">
        <f t="shared" si="1"/>
        <v>235792.27000000002</v>
      </c>
      <c r="E15" s="40">
        <f t="shared" si="1"/>
        <v>408832.24999999994</v>
      </c>
      <c r="F15" s="40">
        <f t="shared" si="1"/>
        <v>703431.27</v>
      </c>
      <c r="G15" s="40">
        <f t="shared" si="1"/>
        <v>632860.01</v>
      </c>
      <c r="H15" s="40">
        <f t="shared" si="1"/>
        <v>430569.25</v>
      </c>
      <c r="I15" s="40">
        <f t="shared" si="1"/>
        <v>80375.58</v>
      </c>
      <c r="J15" s="40">
        <f>SUM(J3:J14)</f>
        <v>723514.63</v>
      </c>
      <c r="K15" s="40">
        <f t="shared" si="1"/>
        <v>857307.2</v>
      </c>
      <c r="L15" s="40">
        <f t="shared" si="1"/>
        <v>-172672.12000000002</v>
      </c>
      <c r="M15" s="40">
        <f t="shared" si="1"/>
        <v>196815.77999999997</v>
      </c>
      <c r="N15" s="40">
        <f t="shared" si="1"/>
        <v>5036833.860000001</v>
      </c>
    </row>
    <row r="16" spans="1:14" ht="12.75">
      <c r="A16" s="23" t="s">
        <v>50</v>
      </c>
      <c r="B16" s="27">
        <v>120579.75</v>
      </c>
      <c r="C16" s="27">
        <v>42253.24</v>
      </c>
      <c r="D16" s="27">
        <v>61372.48</v>
      </c>
      <c r="E16" s="27">
        <v>88784.68</v>
      </c>
      <c r="F16" s="27">
        <v>113813.1</v>
      </c>
      <c r="G16" s="27">
        <v>142943.04</v>
      </c>
      <c r="H16" s="27">
        <v>82577.14</v>
      </c>
      <c r="I16" s="27">
        <v>2967.58</v>
      </c>
      <c r="J16" s="27">
        <v>148938.5</v>
      </c>
      <c r="K16" s="27">
        <v>144602.74</v>
      </c>
      <c r="L16" s="27">
        <v>-27707.09</v>
      </c>
      <c r="M16" s="27">
        <v>126435.6</v>
      </c>
      <c r="N16" s="27">
        <f t="shared" si="0"/>
        <v>1047560.76</v>
      </c>
    </row>
    <row r="17" spans="1:14" ht="12.75">
      <c r="A17" s="23" t="s">
        <v>106</v>
      </c>
      <c r="B17" s="27">
        <v>7140.4</v>
      </c>
      <c r="C17" s="27">
        <v>4131.84</v>
      </c>
      <c r="D17" s="27">
        <v>6124.36</v>
      </c>
      <c r="E17" s="27">
        <v>10002.82</v>
      </c>
      <c r="F17" s="27">
        <v>13365.32</v>
      </c>
      <c r="G17" s="27">
        <v>18473.28</v>
      </c>
      <c r="H17" s="27">
        <v>11530.11</v>
      </c>
      <c r="I17" s="27">
        <v>568.93</v>
      </c>
      <c r="J17" s="27">
        <v>24598</v>
      </c>
      <c r="K17" s="27">
        <v>25909.66</v>
      </c>
      <c r="L17" s="27">
        <v>-5280.95</v>
      </c>
      <c r="M17" s="27">
        <v>20955.45</v>
      </c>
      <c r="N17" s="27">
        <f t="shared" si="0"/>
        <v>137519.22</v>
      </c>
    </row>
    <row r="18" spans="1:14" ht="12.75">
      <c r="A18" s="23" t="s">
        <v>79</v>
      </c>
      <c r="B18" s="27">
        <v>101917.76</v>
      </c>
      <c r="C18" s="27">
        <v>24807.1</v>
      </c>
      <c r="D18" s="27">
        <v>51318.78</v>
      </c>
      <c r="E18" s="27">
        <v>53448.17</v>
      </c>
      <c r="F18" s="27">
        <v>84448.04</v>
      </c>
      <c r="G18" s="27">
        <v>25922.91</v>
      </c>
      <c r="H18" s="27">
        <v>34291.12</v>
      </c>
      <c r="I18" s="27">
        <v>12555.94</v>
      </c>
      <c r="J18" s="27">
        <v>74947.3</v>
      </c>
      <c r="K18" s="27">
        <v>90304.56</v>
      </c>
      <c r="L18" s="27">
        <v>-32613.86</v>
      </c>
      <c r="M18" s="27">
        <v>39954.74</v>
      </c>
      <c r="N18" s="27">
        <f t="shared" si="0"/>
        <v>561302.5599999999</v>
      </c>
    </row>
    <row r="19" spans="1:14" ht="12.75">
      <c r="A19" s="23" t="s">
        <v>100</v>
      </c>
      <c r="B19" s="27">
        <v>12615.13</v>
      </c>
      <c r="C19" s="27">
        <v>602.92</v>
      </c>
      <c r="D19" s="27">
        <v>0</v>
      </c>
      <c r="E19" s="27">
        <v>0</v>
      </c>
      <c r="F19" s="27">
        <v>18689.25</v>
      </c>
      <c r="G19" s="27">
        <v>45901.21</v>
      </c>
      <c r="H19" s="27">
        <v>37870.55</v>
      </c>
      <c r="I19" s="27">
        <v>21193.21</v>
      </c>
      <c r="J19" s="27">
        <v>25523.09</v>
      </c>
      <c r="K19" s="27">
        <v>24823.31</v>
      </c>
      <c r="L19" s="27">
        <v>1261.01</v>
      </c>
      <c r="M19" s="27">
        <v>0</v>
      </c>
      <c r="N19" s="27">
        <f t="shared" si="0"/>
        <v>188479.68</v>
      </c>
    </row>
    <row r="20" spans="1:14" ht="12.75">
      <c r="A20" s="23" t="s">
        <v>111</v>
      </c>
      <c r="B20" s="27">
        <v>900.97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f t="shared" si="0"/>
        <v>900.97</v>
      </c>
    </row>
    <row r="21" spans="1:14" ht="12.75">
      <c r="A21" s="23" t="s">
        <v>91</v>
      </c>
      <c r="B21" s="27">
        <v>287465.19</v>
      </c>
      <c r="C21" s="27">
        <v>56822.16</v>
      </c>
      <c r="D21" s="27">
        <v>77636.33</v>
      </c>
      <c r="E21" s="27">
        <v>130836.06</v>
      </c>
      <c r="F21" s="29">
        <v>306181.53</v>
      </c>
      <c r="G21" s="27">
        <v>336082.79</v>
      </c>
      <c r="H21" s="27">
        <v>161016.79</v>
      </c>
      <c r="I21" s="27">
        <v>13531.54</v>
      </c>
      <c r="J21" s="27">
        <v>240318.48</v>
      </c>
      <c r="K21" s="27">
        <v>292954.21</v>
      </c>
      <c r="L21" s="27">
        <v>-187386.71</v>
      </c>
      <c r="M21" s="27">
        <v>186803.73</v>
      </c>
      <c r="N21" s="27">
        <f t="shared" si="0"/>
        <v>1902262.1</v>
      </c>
    </row>
    <row r="22" spans="1:14" ht="12.75">
      <c r="A22" s="23" t="s">
        <v>34</v>
      </c>
      <c r="B22" s="27">
        <v>40988.83</v>
      </c>
      <c r="C22" s="27">
        <v>19110.59</v>
      </c>
      <c r="D22" s="27">
        <v>20616.11</v>
      </c>
      <c r="E22" s="27">
        <v>35236.12</v>
      </c>
      <c r="F22" s="29">
        <v>30598.91</v>
      </c>
      <c r="G22" s="27">
        <v>36124.48</v>
      </c>
      <c r="H22" s="27">
        <v>32450.4</v>
      </c>
      <c r="I22" s="27">
        <v>1744.47</v>
      </c>
      <c r="J22" s="27">
        <v>47144.28</v>
      </c>
      <c r="K22" s="27">
        <v>41935.07</v>
      </c>
      <c r="L22" s="27">
        <v>7132.07</v>
      </c>
      <c r="M22" s="27">
        <v>15876.6</v>
      </c>
      <c r="N22" s="27">
        <f t="shared" si="0"/>
        <v>328957.93</v>
      </c>
    </row>
    <row r="23" spans="1:14" ht="12.75">
      <c r="A23" s="23" t="s">
        <v>110</v>
      </c>
      <c r="B23" s="27">
        <v>8094.02</v>
      </c>
      <c r="C23" s="27">
        <v>0</v>
      </c>
      <c r="D23" s="27">
        <v>0</v>
      </c>
      <c r="E23" s="27">
        <v>0</v>
      </c>
      <c r="F23" s="29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f t="shared" si="0"/>
        <v>8094.02</v>
      </c>
    </row>
    <row r="24" spans="1:14" ht="12.75">
      <c r="A24" s="23" t="s">
        <v>64</v>
      </c>
      <c r="B24" s="27">
        <v>3555.57</v>
      </c>
      <c r="C24" s="27">
        <v>3027.84</v>
      </c>
      <c r="D24" s="27">
        <v>3067.44</v>
      </c>
      <c r="E24" s="27">
        <v>3141.61</v>
      </c>
      <c r="F24" s="29">
        <v>3310.75</v>
      </c>
      <c r="G24" s="27">
        <v>2592.78</v>
      </c>
      <c r="H24" s="27">
        <v>2683.88</v>
      </c>
      <c r="I24" s="27">
        <v>2058.05</v>
      </c>
      <c r="J24" s="27">
        <v>1575.12</v>
      </c>
      <c r="K24" s="27">
        <v>1256.8</v>
      </c>
      <c r="L24" s="27">
        <v>716.26</v>
      </c>
      <c r="M24" s="27">
        <v>438.73</v>
      </c>
      <c r="N24" s="27">
        <f t="shared" si="0"/>
        <v>27424.829999999998</v>
      </c>
    </row>
    <row r="25" spans="1:14" ht="12.75">
      <c r="A25" s="46" t="s">
        <v>107</v>
      </c>
      <c r="B25" s="27">
        <v>10354.53</v>
      </c>
      <c r="C25" s="27">
        <v>6195.35</v>
      </c>
      <c r="D25" s="27">
        <v>8143.02</v>
      </c>
      <c r="E25" s="27">
        <v>11707.6</v>
      </c>
      <c r="F25" s="29">
        <v>12832.62</v>
      </c>
      <c r="G25" s="27">
        <v>13696.26</v>
      </c>
      <c r="H25" s="27">
        <v>8792.87</v>
      </c>
      <c r="I25" s="27">
        <v>1319.02</v>
      </c>
      <c r="J25" s="27">
        <v>17774.85</v>
      </c>
      <c r="K25" s="27">
        <v>16483.3</v>
      </c>
      <c r="L25" s="27">
        <v>-2118.91</v>
      </c>
      <c r="M25" s="27">
        <v>12177.64</v>
      </c>
      <c r="N25" s="27">
        <f t="shared" si="0"/>
        <v>117358.15</v>
      </c>
    </row>
    <row r="26" spans="1:14" ht="12.75">
      <c r="A26" s="39" t="s">
        <v>37</v>
      </c>
      <c r="B26" s="40">
        <f aca="true" t="shared" si="2" ref="B26:M26">SUM(B16:B25)</f>
        <v>593612.1499999999</v>
      </c>
      <c r="C26" s="40">
        <f t="shared" si="2"/>
        <v>156951.04</v>
      </c>
      <c r="D26" s="40">
        <f t="shared" si="2"/>
        <v>228278.52</v>
      </c>
      <c r="E26" s="40">
        <f t="shared" si="2"/>
        <v>333157.05999999994</v>
      </c>
      <c r="F26" s="40">
        <f t="shared" si="2"/>
        <v>583239.52</v>
      </c>
      <c r="G26" s="40">
        <f t="shared" si="2"/>
        <v>621736.75</v>
      </c>
      <c r="H26" s="40">
        <f t="shared" si="2"/>
        <v>371212.86</v>
      </c>
      <c r="I26" s="40">
        <f t="shared" si="2"/>
        <v>55938.740000000005</v>
      </c>
      <c r="J26" s="40">
        <f>SUM(J16:J25)</f>
        <v>580819.62</v>
      </c>
      <c r="K26" s="40">
        <f t="shared" si="2"/>
        <v>638269.65</v>
      </c>
      <c r="L26" s="40">
        <f t="shared" si="2"/>
        <v>-245998.17999999996</v>
      </c>
      <c r="M26" s="40">
        <f t="shared" si="2"/>
        <v>402642.49</v>
      </c>
      <c r="N26" s="40">
        <f t="shared" si="0"/>
        <v>4319860.22</v>
      </c>
    </row>
    <row r="27" spans="1:14" ht="12.75">
      <c r="A27" s="23" t="s">
        <v>29</v>
      </c>
      <c r="B27" s="27">
        <v>174251.13</v>
      </c>
      <c r="C27" s="27">
        <v>86690.15</v>
      </c>
      <c r="D27" s="27">
        <v>99043.35</v>
      </c>
      <c r="E27" s="27">
        <v>154981.03</v>
      </c>
      <c r="F27" s="27">
        <v>169317.83</v>
      </c>
      <c r="G27" s="27">
        <v>172258.58</v>
      </c>
      <c r="H27" s="27">
        <v>118456.6</v>
      </c>
      <c r="I27" s="27">
        <v>8845.68</v>
      </c>
      <c r="J27" s="27">
        <v>188458.5</v>
      </c>
      <c r="K27" s="27">
        <v>165121.65</v>
      </c>
      <c r="L27" s="27">
        <v>-10400.74</v>
      </c>
      <c r="M27" s="27">
        <v>132448.18</v>
      </c>
      <c r="N27" s="27">
        <f t="shared" si="0"/>
        <v>1459471.94</v>
      </c>
    </row>
    <row r="28" spans="1:14" ht="12.75">
      <c r="A28" s="24" t="s">
        <v>33</v>
      </c>
      <c r="B28" s="30">
        <f aca="true" t="shared" si="3" ref="B28:M28">SUM(B27:B27)</f>
        <v>174251.13</v>
      </c>
      <c r="C28" s="30">
        <f t="shared" si="3"/>
        <v>86690.15</v>
      </c>
      <c r="D28" s="30">
        <f t="shared" si="3"/>
        <v>99043.35</v>
      </c>
      <c r="E28" s="30">
        <f t="shared" si="3"/>
        <v>154981.03</v>
      </c>
      <c r="F28" s="30">
        <f t="shared" si="3"/>
        <v>169317.83</v>
      </c>
      <c r="G28" s="30">
        <f t="shared" si="3"/>
        <v>172258.58</v>
      </c>
      <c r="H28" s="30">
        <f t="shared" si="3"/>
        <v>118456.6</v>
      </c>
      <c r="I28" s="30">
        <f t="shared" si="3"/>
        <v>8845.68</v>
      </c>
      <c r="J28" s="30">
        <f t="shared" si="3"/>
        <v>188458.5</v>
      </c>
      <c r="K28" s="30">
        <f t="shared" si="3"/>
        <v>165121.65</v>
      </c>
      <c r="L28" s="30">
        <f t="shared" si="3"/>
        <v>-10400.74</v>
      </c>
      <c r="M28" s="30">
        <f t="shared" si="3"/>
        <v>132448.18</v>
      </c>
      <c r="N28" s="28">
        <f>SUM(B28:M28)</f>
        <v>1459471.94</v>
      </c>
    </row>
    <row r="29" spans="1:14" ht="12.75">
      <c r="A29" s="42" t="s">
        <v>70</v>
      </c>
      <c r="B29" s="43">
        <f aca="true" t="shared" si="4" ref="B29:M29">SUM(B15,B26,B28)</f>
        <v>1536766.3199999998</v>
      </c>
      <c r="C29" s="43">
        <f t="shared" si="4"/>
        <v>414745.89</v>
      </c>
      <c r="D29" s="43">
        <f t="shared" si="4"/>
        <v>563114.14</v>
      </c>
      <c r="E29" s="43">
        <f t="shared" si="4"/>
        <v>896970.3399999999</v>
      </c>
      <c r="F29" s="43">
        <f t="shared" si="4"/>
        <v>1455988.62</v>
      </c>
      <c r="G29" s="43">
        <f t="shared" si="4"/>
        <v>1426855.34</v>
      </c>
      <c r="H29" s="43">
        <f t="shared" si="4"/>
        <v>920238.71</v>
      </c>
      <c r="I29" s="43">
        <f t="shared" si="4"/>
        <v>145160</v>
      </c>
      <c r="J29" s="43">
        <f t="shared" si="4"/>
        <v>1492792.75</v>
      </c>
      <c r="K29" s="43">
        <f t="shared" si="4"/>
        <v>1660698.5</v>
      </c>
      <c r="L29" s="43">
        <f t="shared" si="4"/>
        <v>-429071.04</v>
      </c>
      <c r="M29" s="43">
        <f t="shared" si="4"/>
        <v>731906.45</v>
      </c>
      <c r="N29" s="43">
        <f>SUM(B29:M29)</f>
        <v>10816166.02</v>
      </c>
    </row>
    <row r="38" ht="12.75">
      <c r="N38" s="31"/>
    </row>
  </sheetData>
  <sheetProtection selectLockedCells="1" selectUnlockedCells="1"/>
  <mergeCells count="1">
    <mergeCell ref="A1:N1"/>
  </mergeCells>
  <printOptions horizontalCentered="1"/>
  <pageMargins left="0.1968503937007874" right="0.1968503937007874" top="1.062992125984252" bottom="0.3937007874015748" header="0.7874015748031497" footer="0.3937007874015748"/>
  <pageSetup firstPageNumber="1" useFirstPageNumber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</cp:lastModifiedBy>
  <cp:lastPrinted>2020-11-04T20:10:14Z</cp:lastPrinted>
  <dcterms:created xsi:type="dcterms:W3CDTF">2018-09-03T19:12:13Z</dcterms:created>
  <dcterms:modified xsi:type="dcterms:W3CDTF">2020-11-04T20:21:43Z</dcterms:modified>
  <cp:category/>
  <cp:version/>
  <cp:contentType/>
  <cp:contentStatus/>
</cp:coreProperties>
</file>